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360" yWindow="405" windowWidth="15480" windowHeight="11310" tabRatio="793"/>
  </bookViews>
  <sheets>
    <sheet name="Allgemeine Informationen" sheetId="26" r:id="rId1"/>
    <sheet name="Unternehmensbeschreibung" sheetId="24" r:id="rId2"/>
    <sheet name="Kostenstellenplan" sheetId="14" r:id="rId3"/>
    <sheet name="BAB - 1. Schlüsselung" sheetId="7" r:id="rId4"/>
    <sheet name="Darlegung BAB-1.Schlüsselung" sheetId="16" r:id="rId5"/>
    <sheet name="Umlageschlüssel" sheetId="11" r:id="rId6"/>
    <sheet name="ILV" sheetId="18" r:id="rId7"/>
    <sheet name="BAB - 2. Schlüsselung" sheetId="13" r:id="rId8"/>
    <sheet name="Bilanz - 1. Schlüsselung" sheetId="21" r:id="rId9"/>
    <sheet name="Darlegung Bilanz-1.Schlüsselung" sheetId="22" r:id="rId10"/>
    <sheet name="Bilanz - 2. Schlüsselung" sheetId="23" r:id="rId11"/>
    <sheet name="Änderungen Schlüssel &amp; ILV" sheetId="5" r:id="rId12"/>
  </sheets>
  <definedNames>
    <definedName name="_xlnm.Print_Titles" localSheetId="3">'BAB - 1. Schlüsselung'!$A:$C,'BAB - 1. Schlüsselung'!$4:$10</definedName>
    <definedName name="_xlnm.Print_Titles" localSheetId="7">'BAB - 2. Schlüsselung'!$A:$C,'BAB - 2. Schlüsselung'!$4:$10</definedName>
    <definedName name="_xlnm.Print_Titles" localSheetId="8">'Bilanz - 1. Schlüsselung'!$A:$C,'Bilanz - 1. Schlüsselung'!$4:$10</definedName>
    <definedName name="_xlnm.Print_Titles" localSheetId="10">'Bilanz - 2. Schlüsselung'!$A:$C,'Bilanz - 2. Schlüsselung'!$4:$10</definedName>
    <definedName name="_xlnm.Print_Titles" localSheetId="6">ILV!$A:$B</definedName>
    <definedName name="Z_0E2A2160_8744_4154_A618_3ADA0BDC9424_.wvu.PrintArea" localSheetId="0" hidden="1">'Allgemeine Informationen'!$A$1:$D$44</definedName>
    <definedName name="Z_2649ABF6_DC64_454F_B397_96314F19BF4A_.wvu.PrintArea" localSheetId="0" hidden="1">'Allgemeine Informationen'!$A$1:$D$44</definedName>
    <definedName name="Z_66D5329A_9F9C_490C_9FCA_EF1F398AE50A_.wvu.PrintArea" localSheetId="0" hidden="1">'Allgemeine Informationen'!$A$1:$D$44</definedName>
  </definedNames>
  <calcPr calcId="145621" iterate="1"/>
</workbook>
</file>

<file path=xl/calcChain.xml><?xml version="1.0" encoding="utf-8"?>
<calcChain xmlns="http://schemas.openxmlformats.org/spreadsheetml/2006/main">
  <c r="AF73" i="13" l="1"/>
  <c r="AI73" i="13"/>
  <c r="AC104" i="13"/>
  <c r="AA104" i="13"/>
  <c r="W104" i="13"/>
  <c r="S104" i="13"/>
  <c r="O104" i="13"/>
  <c r="K104" i="13"/>
  <c r="G104" i="13"/>
  <c r="AC35" i="13"/>
  <c r="AA35" i="13"/>
  <c r="W35" i="13"/>
  <c r="S35" i="13"/>
  <c r="O35" i="13"/>
  <c r="K35" i="13"/>
  <c r="G35" i="13"/>
  <c r="F68" i="13"/>
  <c r="F73" i="13"/>
  <c r="G89" i="13"/>
  <c r="Z90" i="7"/>
  <c r="Y90" i="7"/>
  <c r="U90" i="7"/>
  <c r="R90" i="7"/>
  <c r="O90" i="7"/>
  <c r="L90" i="7"/>
  <c r="I90" i="7"/>
  <c r="F90" i="7"/>
  <c r="V90" i="7" s="1"/>
  <c r="X90" i="7" s="1"/>
  <c r="A90" i="7"/>
  <c r="AC90" i="13"/>
  <c r="AA90" i="13"/>
  <c r="W90" i="13"/>
  <c r="S90" i="13"/>
  <c r="O90" i="13"/>
  <c r="K90" i="13"/>
  <c r="G90" i="13"/>
  <c r="A90" i="13"/>
  <c r="AC91" i="13"/>
  <c r="AA91" i="13"/>
  <c r="W91" i="13"/>
  <c r="S91" i="13"/>
  <c r="O91" i="13"/>
  <c r="K91" i="13"/>
  <c r="G91" i="13"/>
  <c r="A91" i="13"/>
  <c r="G51" i="13"/>
  <c r="G50" i="13"/>
  <c r="G49" i="13"/>
  <c r="G48" i="13"/>
  <c r="G47" i="13"/>
  <c r="F46" i="13"/>
  <c r="E46" i="7"/>
  <c r="D46" i="7"/>
  <c r="AC48" i="13"/>
  <c r="AA48" i="13"/>
  <c r="W48" i="13"/>
  <c r="S48" i="13"/>
  <c r="O48" i="13"/>
  <c r="K48" i="13"/>
  <c r="A48" i="13"/>
  <c r="F50" i="7"/>
  <c r="Z49" i="7"/>
  <c r="Y49" i="7"/>
  <c r="U49" i="7"/>
  <c r="R49" i="7"/>
  <c r="O49" i="7"/>
  <c r="L49" i="7"/>
  <c r="I49" i="7"/>
  <c r="F49" i="7"/>
  <c r="V49" i="7" s="1"/>
  <c r="X49" i="7" s="1"/>
  <c r="A49" i="7"/>
  <c r="G46" i="13" l="1"/>
  <c r="W118" i="23"/>
  <c r="W117" i="23"/>
  <c r="W116" i="23"/>
  <c r="W115" i="23"/>
  <c r="W113" i="23"/>
  <c r="W112" i="23"/>
  <c r="W110" i="23"/>
  <c r="W109" i="23"/>
  <c r="W106" i="23"/>
  <c r="W105" i="23"/>
  <c r="W103" i="23"/>
  <c r="W102" i="23"/>
  <c r="W100" i="23"/>
  <c r="W99" i="23"/>
  <c r="W97" i="23"/>
  <c r="W96" i="23"/>
  <c r="W94" i="23"/>
  <c r="W93" i="23"/>
  <c r="W91" i="23"/>
  <c r="W90" i="23"/>
  <c r="W89" i="23"/>
  <c r="W86" i="23"/>
  <c r="W85" i="23"/>
  <c r="W84" i="23"/>
  <c r="W82" i="23"/>
  <c r="W81" i="23"/>
  <c r="W80" i="23"/>
  <c r="W78" i="23"/>
  <c r="W77" i="23"/>
  <c r="W74" i="23"/>
  <c r="W72" i="23"/>
  <c r="W71" i="23"/>
  <c r="W70" i="23"/>
  <c r="W69" i="23"/>
  <c r="W68" i="23"/>
  <c r="W66" i="23"/>
  <c r="W65" i="23"/>
  <c r="W63" i="23"/>
  <c r="W62" i="23"/>
  <c r="W59" i="23"/>
  <c r="W58" i="23"/>
  <c r="W56" i="23"/>
  <c r="W55" i="23"/>
  <c r="W53" i="23"/>
  <c r="W52" i="23"/>
  <c r="W50" i="23"/>
  <c r="W49" i="23"/>
  <c r="W46" i="23"/>
  <c r="W45" i="23"/>
  <c r="W44" i="23"/>
  <c r="W43" i="23"/>
  <c r="W40" i="23"/>
  <c r="W39" i="23"/>
  <c r="W37" i="23"/>
  <c r="W36" i="23"/>
  <c r="W34" i="23"/>
  <c r="W33" i="23"/>
  <c r="W31" i="23"/>
  <c r="W30" i="23"/>
  <c r="W28" i="23"/>
  <c r="W27" i="23"/>
  <c r="W25" i="23"/>
  <c r="W24" i="23"/>
  <c r="W21" i="23"/>
  <c r="W20" i="23"/>
  <c r="W19" i="23"/>
  <c r="W18" i="23"/>
  <c r="W16" i="23"/>
  <c r="W15" i="23"/>
  <c r="W14" i="23"/>
  <c r="AJ4" i="23"/>
  <c r="AI4" i="23"/>
  <c r="AH4" i="23"/>
  <c r="AG4" i="23"/>
  <c r="AF4" i="23"/>
  <c r="AE4" i="23"/>
  <c r="U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AG21" i="23" s="1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S3" i="23"/>
  <c r="Y116" i="23" s="1"/>
  <c r="AA116" i="23" s="1"/>
  <c r="T3" i="23"/>
  <c r="S2" i="23"/>
  <c r="T2" i="23"/>
  <c r="U2" i="23"/>
  <c r="AC114" i="23"/>
  <c r="AC111" i="23"/>
  <c r="AC108" i="23"/>
  <c r="AC104" i="23"/>
  <c r="AC101" i="23"/>
  <c r="AC98" i="23"/>
  <c r="AC95" i="23"/>
  <c r="AC92" i="23"/>
  <c r="AC88" i="23"/>
  <c r="AC83" i="23"/>
  <c r="AC79" i="23"/>
  <c r="AC76" i="23"/>
  <c r="AC67" i="23"/>
  <c r="AC64" i="23"/>
  <c r="AC61" i="23"/>
  <c r="AC57" i="23"/>
  <c r="AC54" i="23"/>
  <c r="AC51" i="23"/>
  <c r="AC48" i="23"/>
  <c r="AC42" i="23"/>
  <c r="AC38" i="23"/>
  <c r="AC35" i="23"/>
  <c r="AC32" i="23"/>
  <c r="AC29" i="23"/>
  <c r="AC26" i="23"/>
  <c r="AC23" i="23"/>
  <c r="AC17" i="23"/>
  <c r="AC12" i="23"/>
  <c r="Z114" i="23"/>
  <c r="Z111" i="23"/>
  <c r="Z108" i="23"/>
  <c r="Z104" i="23"/>
  <c r="Z101" i="23"/>
  <c r="Z98" i="23"/>
  <c r="Z95" i="23"/>
  <c r="Z92" i="23"/>
  <c r="Z88" i="23"/>
  <c r="Z83" i="23"/>
  <c r="Z79" i="23"/>
  <c r="Z76" i="23"/>
  <c r="Z67" i="23"/>
  <c r="Z64" i="23"/>
  <c r="Z61" i="23"/>
  <c r="Z57" i="23"/>
  <c r="Z54" i="23"/>
  <c r="Z51" i="23"/>
  <c r="Z48" i="23"/>
  <c r="Z42" i="23"/>
  <c r="Z38" i="23"/>
  <c r="Z35" i="23"/>
  <c r="Z32" i="23"/>
  <c r="Z29" i="23"/>
  <c r="Z26" i="23"/>
  <c r="Z23" i="23"/>
  <c r="Z17" i="23"/>
  <c r="Z12" i="23"/>
  <c r="Z118" i="21"/>
  <c r="Y118" i="21"/>
  <c r="Z117" i="21"/>
  <c r="Y117" i="21"/>
  <c r="Z116" i="21"/>
  <c r="Y116" i="21"/>
  <c r="Z115" i="21"/>
  <c r="Y115" i="21"/>
  <c r="Z113" i="21"/>
  <c r="Y113" i="21"/>
  <c r="Z112" i="21"/>
  <c r="Y112" i="21"/>
  <c r="Z110" i="21"/>
  <c r="Y110" i="21"/>
  <c r="Z109" i="21"/>
  <c r="Y109" i="21"/>
  <c r="Z106" i="21"/>
  <c r="Y106" i="21"/>
  <c r="Z105" i="21"/>
  <c r="Y105" i="21"/>
  <c r="Z103" i="21"/>
  <c r="Y103" i="21"/>
  <c r="Z102" i="21"/>
  <c r="Y102" i="21"/>
  <c r="Z100" i="21"/>
  <c r="Y100" i="21"/>
  <c r="Z99" i="21"/>
  <c r="Y99" i="21"/>
  <c r="Z97" i="21"/>
  <c r="Y97" i="21"/>
  <c r="Z96" i="21"/>
  <c r="Y96" i="21"/>
  <c r="Z94" i="21"/>
  <c r="Y94" i="21"/>
  <c r="Z93" i="21"/>
  <c r="Y93" i="21"/>
  <c r="Z91" i="21"/>
  <c r="Y91" i="21"/>
  <c r="Z90" i="21"/>
  <c r="Y90" i="21"/>
  <c r="Z89" i="21"/>
  <c r="Y89" i="21"/>
  <c r="Z86" i="21"/>
  <c r="Y86" i="21"/>
  <c r="Z85" i="21"/>
  <c r="Y85" i="21"/>
  <c r="Z84" i="21"/>
  <c r="Y84" i="21"/>
  <c r="Z82" i="21"/>
  <c r="Y82" i="21"/>
  <c r="Z81" i="21"/>
  <c r="Y81" i="21"/>
  <c r="Z80" i="21"/>
  <c r="Y80" i="21"/>
  <c r="Z78" i="21"/>
  <c r="Y78" i="21"/>
  <c r="Z77" i="21"/>
  <c r="Y77" i="21"/>
  <c r="Z74" i="21"/>
  <c r="Y74" i="21"/>
  <c r="Z72" i="21"/>
  <c r="Y72" i="21"/>
  <c r="Z71" i="21"/>
  <c r="Y71" i="21"/>
  <c r="Z70" i="21"/>
  <c r="Y70" i="21"/>
  <c r="Z69" i="21"/>
  <c r="Y69" i="21"/>
  <c r="Z68" i="21"/>
  <c r="Y68" i="21"/>
  <c r="Z66" i="21"/>
  <c r="Y66" i="21"/>
  <c r="Z65" i="21"/>
  <c r="Y65" i="21"/>
  <c r="Z63" i="21"/>
  <c r="Y63" i="21"/>
  <c r="Z62" i="21"/>
  <c r="Y62" i="21"/>
  <c r="Z59" i="21"/>
  <c r="Y59" i="21"/>
  <c r="Z58" i="21"/>
  <c r="Y58" i="21"/>
  <c r="Z56" i="21"/>
  <c r="Y56" i="21"/>
  <c r="Z55" i="21"/>
  <c r="Y55" i="21"/>
  <c r="Z53" i="21"/>
  <c r="Y53" i="21"/>
  <c r="Z52" i="21"/>
  <c r="Y52" i="21"/>
  <c r="Z50" i="21"/>
  <c r="Y50" i="21"/>
  <c r="Z49" i="21"/>
  <c r="Y49" i="21"/>
  <c r="Z46" i="21"/>
  <c r="Y46" i="21"/>
  <c r="Z45" i="21"/>
  <c r="Y45" i="21"/>
  <c r="Z44" i="21"/>
  <c r="Y44" i="21"/>
  <c r="Z43" i="21"/>
  <c r="Y43" i="21"/>
  <c r="Z40" i="21"/>
  <c r="Y40" i="21"/>
  <c r="Z39" i="21"/>
  <c r="Y39" i="21"/>
  <c r="Z37" i="21"/>
  <c r="Y37" i="21"/>
  <c r="Z36" i="21"/>
  <c r="Y36" i="21"/>
  <c r="Z34" i="21"/>
  <c r="Y34" i="21"/>
  <c r="Z33" i="21"/>
  <c r="Y33" i="21"/>
  <c r="Z31" i="21"/>
  <c r="Y31" i="21"/>
  <c r="Z30" i="21"/>
  <c r="Y30" i="21"/>
  <c r="Z28" i="21"/>
  <c r="Y28" i="21"/>
  <c r="Z27" i="21"/>
  <c r="Y27" i="21"/>
  <c r="Z25" i="21"/>
  <c r="Y25" i="21"/>
  <c r="Z24" i="21"/>
  <c r="Y24" i="21"/>
  <c r="Z21" i="21"/>
  <c r="Y21" i="21"/>
  <c r="Z20" i="21"/>
  <c r="Y20" i="21"/>
  <c r="Z19" i="21"/>
  <c r="Y19" i="21"/>
  <c r="Z18" i="21"/>
  <c r="Y18" i="21"/>
  <c r="Z16" i="21"/>
  <c r="Y16" i="21"/>
  <c r="Z15" i="21"/>
  <c r="Y15" i="21"/>
  <c r="Z14" i="21"/>
  <c r="Y14" i="21"/>
  <c r="F3" i="21"/>
  <c r="E3" i="21"/>
  <c r="D3" i="21"/>
  <c r="I3" i="21"/>
  <c r="H3" i="21"/>
  <c r="G3" i="21"/>
  <c r="L3" i="21"/>
  <c r="K3" i="21"/>
  <c r="J3" i="21"/>
  <c r="O3" i="21"/>
  <c r="N3" i="21"/>
  <c r="M3" i="21"/>
  <c r="R3" i="21"/>
  <c r="Q3" i="21"/>
  <c r="P3" i="21"/>
  <c r="Z13" i="21"/>
  <c r="Z12" i="21" s="1"/>
  <c r="Y13" i="21"/>
  <c r="Y12" i="21" s="1"/>
  <c r="AF4" i="21"/>
  <c r="AE4" i="21"/>
  <c r="AD4" i="21"/>
  <c r="AC4" i="21"/>
  <c r="AB4" i="21"/>
  <c r="AA4" i="21"/>
  <c r="Z4" i="21"/>
  <c r="Y4" i="21"/>
  <c r="U3" i="21"/>
  <c r="T3" i="21"/>
  <c r="S3" i="21"/>
  <c r="AD118" i="21" s="1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G53" i="13"/>
  <c r="K53" i="13"/>
  <c r="O53" i="13"/>
  <c r="S53" i="13"/>
  <c r="W53" i="13"/>
  <c r="AA53" i="13"/>
  <c r="AC53" i="13"/>
  <c r="G54" i="13"/>
  <c r="K54" i="13"/>
  <c r="O54" i="13"/>
  <c r="S54" i="13"/>
  <c r="W54" i="13"/>
  <c r="AA54" i="13"/>
  <c r="AC54" i="13"/>
  <c r="G55" i="13"/>
  <c r="K55" i="13"/>
  <c r="O55" i="13"/>
  <c r="S55" i="13"/>
  <c r="W55" i="13"/>
  <c r="AA55" i="13"/>
  <c r="AC55" i="13"/>
  <c r="G56" i="13"/>
  <c r="K56" i="13"/>
  <c r="O56" i="13"/>
  <c r="S56" i="13"/>
  <c r="W56" i="13"/>
  <c r="AA56" i="13"/>
  <c r="AC56" i="13"/>
  <c r="F33" i="13"/>
  <c r="AI33" i="13"/>
  <c r="AF33" i="13"/>
  <c r="Z33" i="13"/>
  <c r="V33" i="13"/>
  <c r="R33" i="13"/>
  <c r="N33" i="13"/>
  <c r="J33" i="13"/>
  <c r="G22" i="13"/>
  <c r="K22" i="13"/>
  <c r="O22" i="13"/>
  <c r="S22" i="13"/>
  <c r="W22" i="13"/>
  <c r="AA22" i="13"/>
  <c r="AC22" i="13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F53" i="7"/>
  <c r="I53" i="7"/>
  <c r="L53" i="7"/>
  <c r="O53" i="7"/>
  <c r="R53" i="7"/>
  <c r="U53" i="7"/>
  <c r="V53" i="7"/>
  <c r="X53" i="7" s="1"/>
  <c r="Y53" i="7"/>
  <c r="Z53" i="7"/>
  <c r="F54" i="7"/>
  <c r="I54" i="7"/>
  <c r="L54" i="7"/>
  <c r="O54" i="7"/>
  <c r="R54" i="7"/>
  <c r="U54" i="7"/>
  <c r="V54" i="7"/>
  <c r="X54" i="7" s="1"/>
  <c r="Y54" i="7"/>
  <c r="Z54" i="7"/>
  <c r="F55" i="7"/>
  <c r="I55" i="7"/>
  <c r="L55" i="7"/>
  <c r="O55" i="7"/>
  <c r="R55" i="7"/>
  <c r="U55" i="7"/>
  <c r="Y55" i="7"/>
  <c r="Z55" i="7"/>
  <c r="F56" i="7"/>
  <c r="I56" i="7"/>
  <c r="L56" i="7"/>
  <c r="O56" i="7"/>
  <c r="R56" i="7"/>
  <c r="U56" i="7"/>
  <c r="Y56" i="7"/>
  <c r="Z56" i="7"/>
  <c r="F35" i="7"/>
  <c r="I35" i="7"/>
  <c r="L35" i="7"/>
  <c r="O35" i="7"/>
  <c r="R35" i="7"/>
  <c r="U35" i="7"/>
  <c r="Y35" i="7"/>
  <c r="Z35" i="7"/>
  <c r="W33" i="7"/>
  <c r="T33" i="7"/>
  <c r="S33" i="7"/>
  <c r="Q33" i="7"/>
  <c r="P33" i="7"/>
  <c r="N33" i="7"/>
  <c r="M33" i="7"/>
  <c r="K33" i="7"/>
  <c r="J33" i="7"/>
  <c r="H33" i="7"/>
  <c r="G33" i="7"/>
  <c r="E33" i="7"/>
  <c r="D33" i="7"/>
  <c r="Y22" i="7"/>
  <c r="Z22" i="7"/>
  <c r="U22" i="7"/>
  <c r="R22" i="7"/>
  <c r="O22" i="7"/>
  <c r="L22" i="7"/>
  <c r="I22" i="7"/>
  <c r="F22" i="7"/>
  <c r="AC144" i="13"/>
  <c r="AC143" i="13"/>
  <c r="AC142" i="13"/>
  <c r="AC141" i="13"/>
  <c r="AC139" i="13"/>
  <c r="AC137" i="13"/>
  <c r="AC136" i="13"/>
  <c r="AC133" i="13"/>
  <c r="AC132" i="13"/>
  <c r="AC130" i="13"/>
  <c r="AC129" i="13"/>
  <c r="AC127" i="13"/>
  <c r="AC126" i="13"/>
  <c r="AC125" i="13"/>
  <c r="AC124" i="13"/>
  <c r="AC123" i="13"/>
  <c r="AC122" i="13"/>
  <c r="AC112" i="13"/>
  <c r="AC118" i="13"/>
  <c r="AC117" i="13"/>
  <c r="AC116" i="13"/>
  <c r="AC115" i="13"/>
  <c r="AC114" i="13"/>
  <c r="AC110" i="13"/>
  <c r="AC109" i="13"/>
  <c r="AC108" i="13"/>
  <c r="AC107" i="13"/>
  <c r="AC106" i="13"/>
  <c r="AC101" i="13"/>
  <c r="AC100" i="13"/>
  <c r="AC99" i="13"/>
  <c r="AC97" i="13"/>
  <c r="AC96" i="13"/>
  <c r="AC95" i="13"/>
  <c r="AC92" i="13"/>
  <c r="AC89" i="13"/>
  <c r="AC88" i="13"/>
  <c r="AC87" i="13"/>
  <c r="AC86" i="13"/>
  <c r="AC85" i="13"/>
  <c r="AC84" i="13"/>
  <c r="AC83" i="13"/>
  <c r="AC82" i="13"/>
  <c r="AC81" i="13"/>
  <c r="AC80" i="13"/>
  <c r="AC79" i="13"/>
  <c r="AC78" i="13"/>
  <c r="AC77" i="13"/>
  <c r="AC76" i="13"/>
  <c r="AC75" i="13"/>
  <c r="AC74" i="13"/>
  <c r="AC73" i="13" s="1"/>
  <c r="AC72" i="13"/>
  <c r="AC71" i="13"/>
  <c r="AC70" i="13"/>
  <c r="AC69" i="13"/>
  <c r="AC68" i="13" s="1"/>
  <c r="AC67" i="13" s="1"/>
  <c r="AC65" i="13"/>
  <c r="AC64" i="13"/>
  <c r="AC62" i="13"/>
  <c r="AC60" i="13"/>
  <c r="AC59" i="13"/>
  <c r="AC58" i="13"/>
  <c r="AC57" i="13"/>
  <c r="AC52" i="13"/>
  <c r="AC51" i="13"/>
  <c r="AC50" i="13"/>
  <c r="AC49" i="13"/>
  <c r="AC47" i="13"/>
  <c r="AC44" i="13"/>
  <c r="AC43" i="13"/>
  <c r="AC42" i="13"/>
  <c r="AC41" i="13"/>
  <c r="AC40" i="13"/>
  <c r="AC39" i="13"/>
  <c r="AC36" i="13"/>
  <c r="AC34" i="13"/>
  <c r="AC32" i="13"/>
  <c r="AC31" i="13"/>
  <c r="AC30" i="13"/>
  <c r="AC29" i="13"/>
  <c r="AC28" i="13"/>
  <c r="AC27" i="13"/>
  <c r="AC26" i="13"/>
  <c r="AC25" i="13"/>
  <c r="AC24" i="13"/>
  <c r="AC23" i="13"/>
  <c r="AC21" i="13"/>
  <c r="AC20" i="13"/>
  <c r="AC19" i="13"/>
  <c r="AC18" i="13"/>
  <c r="AC17" i="13"/>
  <c r="AC16" i="13"/>
  <c r="AC15" i="13"/>
  <c r="AC14" i="13"/>
  <c r="AP4" i="13"/>
  <c r="AO4" i="13"/>
  <c r="AN4" i="13"/>
  <c r="AS4" i="13"/>
  <c r="AR4" i="13"/>
  <c r="AQ4" i="13"/>
  <c r="AA3" i="13"/>
  <c r="Z3" i="13"/>
  <c r="Y3" i="13"/>
  <c r="X3" i="13"/>
  <c r="AA2" i="13"/>
  <c r="Z2" i="13"/>
  <c r="Y2" i="13"/>
  <c r="X2" i="13"/>
  <c r="W3" i="13"/>
  <c r="V3" i="13"/>
  <c r="U3" i="13"/>
  <c r="T3" i="13"/>
  <c r="W2" i="13"/>
  <c r="V2" i="13"/>
  <c r="U2" i="13"/>
  <c r="T2" i="13"/>
  <c r="S3" i="13"/>
  <c r="R3" i="13"/>
  <c r="Q3" i="13"/>
  <c r="P3" i="13"/>
  <c r="S2" i="13"/>
  <c r="R2" i="13"/>
  <c r="Q2" i="13"/>
  <c r="P2" i="13"/>
  <c r="O3" i="13"/>
  <c r="N3" i="13"/>
  <c r="M3" i="13"/>
  <c r="L3" i="13"/>
  <c r="O2" i="13"/>
  <c r="N2" i="13"/>
  <c r="M2" i="13"/>
  <c r="L2" i="13"/>
  <c r="K3" i="13"/>
  <c r="J3" i="13"/>
  <c r="I3" i="13"/>
  <c r="H3" i="13"/>
  <c r="K2" i="13"/>
  <c r="J2" i="13"/>
  <c r="I2" i="13"/>
  <c r="H2" i="13"/>
  <c r="G2" i="13"/>
  <c r="F2" i="13"/>
  <c r="E2" i="13"/>
  <c r="D2" i="13"/>
  <c r="G3" i="13"/>
  <c r="F3" i="13"/>
  <c r="E3" i="13"/>
  <c r="D3" i="13"/>
  <c r="AM4" i="13"/>
  <c r="AL4" i="13"/>
  <c r="AK4" i="13"/>
  <c r="Y13" i="7"/>
  <c r="Z139" i="7"/>
  <c r="Y139" i="7"/>
  <c r="Z144" i="7"/>
  <c r="Y144" i="7"/>
  <c r="Z143" i="7"/>
  <c r="Y143" i="7"/>
  <c r="Z142" i="7"/>
  <c r="Y142" i="7"/>
  <c r="Z141" i="7"/>
  <c r="Y141" i="7"/>
  <c r="Y140" i="7" s="1"/>
  <c r="Z137" i="7"/>
  <c r="Y137" i="7"/>
  <c r="Z136" i="7"/>
  <c r="Y136" i="7"/>
  <c r="Z133" i="7"/>
  <c r="Y133" i="7"/>
  <c r="Z132" i="7"/>
  <c r="Z131" i="7" s="1"/>
  <c r="Y132" i="7"/>
  <c r="Z130" i="7"/>
  <c r="Y130" i="7"/>
  <c r="Z129" i="7"/>
  <c r="Y129" i="7"/>
  <c r="Z127" i="7"/>
  <c r="Y127" i="7"/>
  <c r="Z126" i="7"/>
  <c r="Y126" i="7"/>
  <c r="Z125" i="7"/>
  <c r="Y125" i="7"/>
  <c r="Z124" i="7"/>
  <c r="Y124" i="7"/>
  <c r="Z123" i="7"/>
  <c r="Y123" i="7"/>
  <c r="Z122" i="7"/>
  <c r="Y122" i="7"/>
  <c r="Z120" i="7"/>
  <c r="Y120" i="7"/>
  <c r="Z118" i="7"/>
  <c r="Y118" i="7"/>
  <c r="Z117" i="7"/>
  <c r="Y117" i="7"/>
  <c r="Z116" i="7"/>
  <c r="Y116" i="7"/>
  <c r="Z115" i="7"/>
  <c r="Y115" i="7"/>
  <c r="Z114" i="7"/>
  <c r="Y114" i="7"/>
  <c r="Z112" i="7"/>
  <c r="Y112" i="7"/>
  <c r="Z110" i="7"/>
  <c r="Y110" i="7"/>
  <c r="Z109" i="7"/>
  <c r="Y109" i="7"/>
  <c r="Z108" i="7"/>
  <c r="Y108" i="7"/>
  <c r="Z107" i="7"/>
  <c r="Y107" i="7"/>
  <c r="Z106" i="7"/>
  <c r="Y106" i="7"/>
  <c r="Z104" i="7"/>
  <c r="Y104" i="7"/>
  <c r="Z101" i="7"/>
  <c r="Y101" i="7"/>
  <c r="Z100" i="7"/>
  <c r="Y100" i="7"/>
  <c r="Z99" i="7"/>
  <c r="Y99" i="7"/>
  <c r="Z97" i="7"/>
  <c r="Y97" i="7"/>
  <c r="Z96" i="7"/>
  <c r="Y96" i="7"/>
  <c r="Z95" i="7"/>
  <c r="Z94" i="7" s="1"/>
  <c r="Y95" i="7"/>
  <c r="Z92" i="7"/>
  <c r="Y92" i="7"/>
  <c r="Z91" i="7"/>
  <c r="Y91" i="7"/>
  <c r="Z89" i="7"/>
  <c r="Y89" i="7"/>
  <c r="Z88" i="7"/>
  <c r="Y88" i="7"/>
  <c r="Z87" i="7"/>
  <c r="Y87" i="7"/>
  <c r="Z86" i="7"/>
  <c r="Y86" i="7"/>
  <c r="Z85" i="7"/>
  <c r="Y85" i="7"/>
  <c r="Z84" i="7"/>
  <c r="Y84" i="7"/>
  <c r="Z83" i="7"/>
  <c r="Y83" i="7"/>
  <c r="Z82" i="7"/>
  <c r="Y82" i="7"/>
  <c r="Z81" i="7"/>
  <c r="Y81" i="7"/>
  <c r="Z80" i="7"/>
  <c r="Y80" i="7"/>
  <c r="Z79" i="7"/>
  <c r="Y79" i="7"/>
  <c r="Z78" i="7"/>
  <c r="Y78" i="7"/>
  <c r="Z77" i="7"/>
  <c r="Y77" i="7"/>
  <c r="Z76" i="7"/>
  <c r="Y76" i="7"/>
  <c r="Z75" i="7"/>
  <c r="Y75" i="7"/>
  <c r="Z74" i="7"/>
  <c r="Y74" i="7"/>
  <c r="Z72" i="7"/>
  <c r="Y72" i="7"/>
  <c r="Z71" i="7"/>
  <c r="Y71" i="7"/>
  <c r="Z70" i="7"/>
  <c r="Y70" i="7"/>
  <c r="Z69" i="7"/>
  <c r="Y69" i="7"/>
  <c r="Z65" i="7"/>
  <c r="Y65" i="7"/>
  <c r="Z64" i="7"/>
  <c r="Z63" i="7" s="1"/>
  <c r="Y64" i="7"/>
  <c r="Z62" i="7"/>
  <c r="Y62" i="7"/>
  <c r="Z60" i="7"/>
  <c r="Y60" i="7"/>
  <c r="Z59" i="7"/>
  <c r="Y59" i="7"/>
  <c r="Z58" i="7"/>
  <c r="Y58" i="7"/>
  <c r="Z57" i="7"/>
  <c r="Y57" i="7"/>
  <c r="Z52" i="7"/>
  <c r="Y52" i="7"/>
  <c r="Z51" i="7"/>
  <c r="Y51" i="7"/>
  <c r="Z50" i="7"/>
  <c r="Y50" i="7"/>
  <c r="Z48" i="7"/>
  <c r="Y48" i="7"/>
  <c r="Z47" i="7"/>
  <c r="Y47" i="7"/>
  <c r="Z44" i="7"/>
  <c r="Y44" i="7"/>
  <c r="Z43" i="7"/>
  <c r="Y43" i="7"/>
  <c r="Z42" i="7"/>
  <c r="Y42" i="7"/>
  <c r="Z41" i="7"/>
  <c r="Y41" i="7"/>
  <c r="Z40" i="7"/>
  <c r="Y40" i="7"/>
  <c r="Z39" i="7"/>
  <c r="Y39" i="7"/>
  <c r="Z36" i="7"/>
  <c r="Y36" i="7"/>
  <c r="Z34" i="7"/>
  <c r="Y34" i="7"/>
  <c r="Z32" i="7"/>
  <c r="Y32" i="7"/>
  <c r="Z31" i="7"/>
  <c r="Y31" i="7"/>
  <c r="Z30" i="7"/>
  <c r="Y30" i="7"/>
  <c r="Z29" i="7"/>
  <c r="Y29" i="7"/>
  <c r="Z28" i="7"/>
  <c r="Y28" i="7"/>
  <c r="Z27" i="7"/>
  <c r="Y27" i="7"/>
  <c r="Z26" i="7"/>
  <c r="Y26" i="7"/>
  <c r="Z25" i="7"/>
  <c r="Y25" i="7"/>
  <c r="Z24" i="7"/>
  <c r="Y24" i="7"/>
  <c r="Z23" i="7"/>
  <c r="Y23" i="7"/>
  <c r="Z21" i="7"/>
  <c r="Y21" i="7"/>
  <c r="Z20" i="7"/>
  <c r="Y20" i="7"/>
  <c r="Z19" i="7"/>
  <c r="Y19" i="7"/>
  <c r="Z18" i="7"/>
  <c r="Y18" i="7"/>
  <c r="Z17" i="7"/>
  <c r="Y17" i="7"/>
  <c r="Z16" i="7"/>
  <c r="Y16" i="7"/>
  <c r="Z15" i="7"/>
  <c r="Y15" i="7"/>
  <c r="Z14" i="7"/>
  <c r="Y14" i="7"/>
  <c r="F3" i="7"/>
  <c r="E3" i="7"/>
  <c r="D3" i="7"/>
  <c r="I3" i="7"/>
  <c r="H3" i="7"/>
  <c r="G3" i="7"/>
  <c r="L3" i="7"/>
  <c r="K3" i="7"/>
  <c r="J3" i="7"/>
  <c r="O3" i="7"/>
  <c r="N3" i="7"/>
  <c r="M3" i="7"/>
  <c r="R3" i="7"/>
  <c r="Q3" i="7"/>
  <c r="P3" i="7"/>
  <c r="T3" i="7"/>
  <c r="S3" i="7"/>
  <c r="U3" i="7"/>
  <c r="AC4" i="7"/>
  <c r="AB4" i="7"/>
  <c r="AD4" i="7"/>
  <c r="AA4" i="7"/>
  <c r="AC120" i="13"/>
  <c r="Z13" i="7"/>
  <c r="AE4" i="7"/>
  <c r="AF4" i="7"/>
  <c r="Z4" i="7"/>
  <c r="Y4" i="7"/>
  <c r="H39" i="18"/>
  <c r="H41" i="18"/>
  <c r="H42" i="18"/>
  <c r="H43" i="18"/>
  <c r="H44" i="18"/>
  <c r="H45" i="18"/>
  <c r="H46" i="18"/>
  <c r="H47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8" i="18"/>
  <c r="E8" i="18"/>
  <c r="F7" i="18"/>
  <c r="E7" i="18"/>
  <c r="F6" i="18"/>
  <c r="N22" i="18" s="1"/>
  <c r="N39" i="18" s="1"/>
  <c r="E6" i="18"/>
  <c r="U74" i="23"/>
  <c r="U77" i="23"/>
  <c r="U78" i="23"/>
  <c r="U80" i="23"/>
  <c r="U81" i="23"/>
  <c r="U82" i="23"/>
  <c r="U84" i="23"/>
  <c r="U85" i="23"/>
  <c r="U86" i="23"/>
  <c r="U89" i="23"/>
  <c r="U90" i="23"/>
  <c r="U91" i="23"/>
  <c r="U93" i="23"/>
  <c r="U94" i="23"/>
  <c r="U96" i="23"/>
  <c r="U97" i="23"/>
  <c r="U99" i="23"/>
  <c r="U100" i="23"/>
  <c r="U102" i="23"/>
  <c r="U103" i="23"/>
  <c r="U105" i="23"/>
  <c r="U106" i="23"/>
  <c r="U109" i="23"/>
  <c r="U110" i="23"/>
  <c r="U112" i="23"/>
  <c r="U113" i="23"/>
  <c r="U115" i="23"/>
  <c r="U116" i="23"/>
  <c r="U117" i="23"/>
  <c r="U118" i="23"/>
  <c r="U13" i="23"/>
  <c r="U14" i="23"/>
  <c r="U15" i="23"/>
  <c r="U16" i="23"/>
  <c r="U18" i="23"/>
  <c r="U19" i="23"/>
  <c r="U20" i="23"/>
  <c r="U21" i="23"/>
  <c r="U24" i="23"/>
  <c r="U25" i="23"/>
  <c r="U27" i="23"/>
  <c r="U28" i="23"/>
  <c r="U30" i="23"/>
  <c r="U31" i="23"/>
  <c r="U33" i="23"/>
  <c r="U34" i="23"/>
  <c r="U36" i="23"/>
  <c r="U37" i="23"/>
  <c r="U39" i="23"/>
  <c r="U40" i="23"/>
  <c r="U43" i="23"/>
  <c r="U44" i="23"/>
  <c r="U45" i="23"/>
  <c r="U46" i="23"/>
  <c r="U49" i="23"/>
  <c r="U50" i="23"/>
  <c r="U52" i="23"/>
  <c r="U53" i="23"/>
  <c r="U55" i="23"/>
  <c r="U56" i="23"/>
  <c r="U58" i="23"/>
  <c r="U59" i="23"/>
  <c r="U62" i="23"/>
  <c r="U63" i="23"/>
  <c r="U65" i="23"/>
  <c r="U66" i="23"/>
  <c r="U68" i="23"/>
  <c r="U69" i="23"/>
  <c r="U70" i="23"/>
  <c r="U71" i="23"/>
  <c r="U72" i="23"/>
  <c r="R74" i="23"/>
  <c r="R77" i="23"/>
  <c r="R78" i="23"/>
  <c r="R80" i="23"/>
  <c r="R81" i="23"/>
  <c r="R82" i="23"/>
  <c r="R84" i="23"/>
  <c r="R85" i="23"/>
  <c r="R86" i="23"/>
  <c r="R89" i="23"/>
  <c r="R90" i="23"/>
  <c r="R91" i="23"/>
  <c r="R93" i="23"/>
  <c r="R94" i="23"/>
  <c r="R96" i="23"/>
  <c r="R97" i="23"/>
  <c r="R99" i="23"/>
  <c r="R100" i="23"/>
  <c r="R102" i="23"/>
  <c r="R103" i="23"/>
  <c r="R105" i="23"/>
  <c r="R106" i="23"/>
  <c r="R109" i="23"/>
  <c r="R110" i="23"/>
  <c r="R112" i="23"/>
  <c r="R113" i="23"/>
  <c r="R115" i="23"/>
  <c r="R116" i="23"/>
  <c r="R117" i="23"/>
  <c r="R118" i="23"/>
  <c r="R13" i="23"/>
  <c r="R14" i="23"/>
  <c r="R15" i="23"/>
  <c r="R16" i="23"/>
  <c r="R18" i="23"/>
  <c r="R19" i="23"/>
  <c r="R20" i="23"/>
  <c r="R21" i="23"/>
  <c r="R24" i="23"/>
  <c r="R25" i="23"/>
  <c r="R27" i="23"/>
  <c r="R28" i="23"/>
  <c r="R30" i="23"/>
  <c r="R31" i="23"/>
  <c r="R33" i="23"/>
  <c r="R34" i="23"/>
  <c r="R36" i="23"/>
  <c r="R37" i="23"/>
  <c r="R39" i="23"/>
  <c r="R40" i="23"/>
  <c r="R43" i="23"/>
  <c r="R44" i="23"/>
  <c r="R45" i="23"/>
  <c r="R46" i="23"/>
  <c r="R49" i="23"/>
  <c r="R50" i="23"/>
  <c r="R52" i="23"/>
  <c r="R53" i="23"/>
  <c r="R55" i="23"/>
  <c r="R56" i="23"/>
  <c r="R58" i="23"/>
  <c r="R59" i="23"/>
  <c r="R62" i="23"/>
  <c r="R63" i="23"/>
  <c r="R65" i="23"/>
  <c r="R66" i="23"/>
  <c r="R68" i="23"/>
  <c r="R69" i="23"/>
  <c r="R70" i="23"/>
  <c r="R71" i="23"/>
  <c r="R72" i="23"/>
  <c r="O74" i="23"/>
  <c r="O77" i="23"/>
  <c r="O78" i="23"/>
  <c r="O80" i="23"/>
  <c r="O81" i="23"/>
  <c r="O82" i="23"/>
  <c r="O84" i="23"/>
  <c r="O85" i="23"/>
  <c r="O86" i="23"/>
  <c r="O89" i="23"/>
  <c r="O90" i="23"/>
  <c r="O91" i="23"/>
  <c r="O93" i="23"/>
  <c r="O94" i="23"/>
  <c r="O96" i="23"/>
  <c r="O97" i="23"/>
  <c r="O99" i="23"/>
  <c r="O100" i="23"/>
  <c r="O102" i="23"/>
  <c r="O103" i="23"/>
  <c r="O105" i="23"/>
  <c r="O106" i="23"/>
  <c r="O109" i="23"/>
  <c r="O110" i="23"/>
  <c r="O112" i="23"/>
  <c r="O113" i="23"/>
  <c r="O115" i="23"/>
  <c r="O116" i="23"/>
  <c r="O117" i="23"/>
  <c r="O118" i="23"/>
  <c r="O13" i="23"/>
  <c r="O14" i="23"/>
  <c r="O15" i="23"/>
  <c r="O16" i="23"/>
  <c r="O18" i="23"/>
  <c r="O19" i="23"/>
  <c r="O20" i="23"/>
  <c r="O21" i="23"/>
  <c r="O24" i="23"/>
  <c r="O25" i="23"/>
  <c r="O27" i="23"/>
  <c r="O28" i="23"/>
  <c r="O30" i="23"/>
  <c r="O31" i="23"/>
  <c r="O33" i="23"/>
  <c r="O34" i="23"/>
  <c r="O36" i="23"/>
  <c r="O37" i="23"/>
  <c r="O39" i="23"/>
  <c r="O40" i="23"/>
  <c r="O43" i="23"/>
  <c r="O44" i="23"/>
  <c r="O45" i="23"/>
  <c r="O46" i="23"/>
  <c r="O49" i="23"/>
  <c r="O50" i="23"/>
  <c r="O52" i="23"/>
  <c r="O53" i="23"/>
  <c r="O55" i="23"/>
  <c r="O56" i="23"/>
  <c r="O58" i="23"/>
  <c r="O59" i="23"/>
  <c r="O62" i="23"/>
  <c r="O63" i="23"/>
  <c r="O65" i="23"/>
  <c r="O66" i="23"/>
  <c r="O68" i="23"/>
  <c r="O69" i="23"/>
  <c r="O70" i="23"/>
  <c r="O71" i="23"/>
  <c r="O72" i="23"/>
  <c r="L74" i="23"/>
  <c r="L77" i="23"/>
  <c r="L78" i="23"/>
  <c r="L80" i="23"/>
  <c r="L81" i="23"/>
  <c r="L82" i="23"/>
  <c r="L84" i="23"/>
  <c r="L85" i="23"/>
  <c r="L86" i="23"/>
  <c r="L89" i="23"/>
  <c r="L90" i="23"/>
  <c r="L91" i="23"/>
  <c r="L93" i="23"/>
  <c r="L94" i="23"/>
  <c r="L96" i="23"/>
  <c r="L97" i="23"/>
  <c r="L99" i="23"/>
  <c r="L100" i="23"/>
  <c r="L102" i="23"/>
  <c r="L103" i="23"/>
  <c r="L105" i="23"/>
  <c r="L106" i="23"/>
  <c r="L109" i="23"/>
  <c r="L110" i="23"/>
  <c r="L112" i="23"/>
  <c r="L113" i="23"/>
  <c r="L115" i="23"/>
  <c r="L116" i="23"/>
  <c r="L117" i="23"/>
  <c r="L118" i="23"/>
  <c r="L13" i="23"/>
  <c r="L14" i="23"/>
  <c r="L15" i="23"/>
  <c r="L16" i="23"/>
  <c r="L18" i="23"/>
  <c r="L19" i="23"/>
  <c r="L20" i="23"/>
  <c r="L21" i="23"/>
  <c r="L24" i="23"/>
  <c r="L25" i="23"/>
  <c r="L27" i="23"/>
  <c r="L28" i="23"/>
  <c r="L30" i="23"/>
  <c r="L31" i="23"/>
  <c r="L33" i="23"/>
  <c r="L34" i="23"/>
  <c r="L36" i="23"/>
  <c r="L37" i="23"/>
  <c r="L39" i="23"/>
  <c r="L40" i="23"/>
  <c r="L43" i="23"/>
  <c r="L44" i="23"/>
  <c r="L45" i="23"/>
  <c r="L46" i="23"/>
  <c r="L49" i="23"/>
  <c r="L50" i="23"/>
  <c r="L52" i="23"/>
  <c r="L53" i="23"/>
  <c r="L55" i="23"/>
  <c r="L56" i="23"/>
  <c r="L58" i="23"/>
  <c r="L59" i="23"/>
  <c r="L62" i="23"/>
  <c r="L63" i="23"/>
  <c r="L65" i="23"/>
  <c r="L66" i="23"/>
  <c r="L68" i="23"/>
  <c r="L69" i="23"/>
  <c r="L70" i="23"/>
  <c r="L71" i="23"/>
  <c r="L72" i="23"/>
  <c r="I74" i="23"/>
  <c r="I77" i="23"/>
  <c r="I78" i="23"/>
  <c r="I80" i="23"/>
  <c r="I81" i="23"/>
  <c r="I82" i="23"/>
  <c r="I84" i="23"/>
  <c r="I85" i="23"/>
  <c r="I86" i="23"/>
  <c r="I89" i="23"/>
  <c r="I90" i="23"/>
  <c r="I91" i="23"/>
  <c r="I93" i="23"/>
  <c r="I94" i="23"/>
  <c r="I96" i="23"/>
  <c r="I97" i="23"/>
  <c r="I99" i="23"/>
  <c r="I100" i="23"/>
  <c r="I102" i="23"/>
  <c r="I103" i="23"/>
  <c r="I105" i="23"/>
  <c r="I106" i="23"/>
  <c r="I109" i="23"/>
  <c r="I110" i="23"/>
  <c r="I112" i="23"/>
  <c r="I113" i="23"/>
  <c r="I115" i="23"/>
  <c r="I116" i="23"/>
  <c r="I117" i="23"/>
  <c r="I118" i="23"/>
  <c r="I13" i="23"/>
  <c r="I14" i="23"/>
  <c r="I15" i="23"/>
  <c r="I16" i="23"/>
  <c r="I18" i="23"/>
  <c r="I19" i="23"/>
  <c r="I20" i="23"/>
  <c r="I21" i="23"/>
  <c r="I24" i="23"/>
  <c r="I25" i="23"/>
  <c r="I27" i="23"/>
  <c r="I28" i="23"/>
  <c r="I30" i="23"/>
  <c r="I31" i="23"/>
  <c r="I33" i="23"/>
  <c r="I34" i="23"/>
  <c r="I36" i="23"/>
  <c r="I37" i="23"/>
  <c r="I39" i="23"/>
  <c r="I40" i="23"/>
  <c r="I43" i="23"/>
  <c r="I44" i="23"/>
  <c r="I45" i="23"/>
  <c r="I46" i="23"/>
  <c r="I49" i="23"/>
  <c r="I50" i="23"/>
  <c r="I52" i="23"/>
  <c r="I53" i="23"/>
  <c r="I55" i="23"/>
  <c r="I56" i="23"/>
  <c r="I58" i="23"/>
  <c r="I59" i="23"/>
  <c r="I62" i="23"/>
  <c r="I63" i="23"/>
  <c r="I65" i="23"/>
  <c r="I66" i="23"/>
  <c r="I68" i="23"/>
  <c r="I69" i="23"/>
  <c r="I70" i="23"/>
  <c r="I71" i="23"/>
  <c r="I72" i="23"/>
  <c r="F118" i="23"/>
  <c r="F117" i="23"/>
  <c r="F116" i="23"/>
  <c r="F115" i="23"/>
  <c r="F113" i="23"/>
  <c r="F112" i="23"/>
  <c r="F110" i="23"/>
  <c r="F109" i="23"/>
  <c r="F106" i="23"/>
  <c r="F105" i="23"/>
  <c r="F103" i="23"/>
  <c r="F102" i="23"/>
  <c r="F100" i="23"/>
  <c r="F99" i="23"/>
  <c r="F97" i="23"/>
  <c r="F96" i="23"/>
  <c r="F94" i="23"/>
  <c r="F93" i="23"/>
  <c r="F91" i="23"/>
  <c r="F90" i="23"/>
  <c r="F89" i="23"/>
  <c r="F86" i="23"/>
  <c r="F85" i="23"/>
  <c r="F84" i="23"/>
  <c r="F82" i="23"/>
  <c r="F81" i="23"/>
  <c r="F80" i="23"/>
  <c r="F78" i="23"/>
  <c r="F77" i="23"/>
  <c r="F74" i="23"/>
  <c r="F72" i="23"/>
  <c r="F71" i="23"/>
  <c r="F70" i="23"/>
  <c r="F69" i="23"/>
  <c r="F68" i="23"/>
  <c r="F66" i="23"/>
  <c r="F65" i="23"/>
  <c r="F63" i="23"/>
  <c r="F62" i="23"/>
  <c r="F59" i="23"/>
  <c r="F58" i="23"/>
  <c r="F56" i="23"/>
  <c r="F55" i="23"/>
  <c r="F53" i="23"/>
  <c r="F52" i="23"/>
  <c r="F50" i="23"/>
  <c r="F49" i="23"/>
  <c r="F46" i="23"/>
  <c r="F45" i="23"/>
  <c r="F44" i="23"/>
  <c r="F43" i="23"/>
  <c r="F40" i="23"/>
  <c r="F39" i="23"/>
  <c r="F37" i="23"/>
  <c r="F36" i="23"/>
  <c r="F16" i="23"/>
  <c r="F15" i="23"/>
  <c r="F14" i="23"/>
  <c r="F21" i="23"/>
  <c r="F20" i="23"/>
  <c r="F19" i="23"/>
  <c r="F18" i="23"/>
  <c r="F25" i="23"/>
  <c r="F24" i="23"/>
  <c r="F28" i="23"/>
  <c r="F27" i="23"/>
  <c r="F31" i="23"/>
  <c r="F30" i="23"/>
  <c r="F34" i="23"/>
  <c r="F33" i="23"/>
  <c r="F13" i="23"/>
  <c r="A4" i="5"/>
  <c r="A4" i="16"/>
  <c r="A12" i="14"/>
  <c r="W13" i="23"/>
  <c r="L74" i="21"/>
  <c r="L84" i="21"/>
  <c r="L85" i="21"/>
  <c r="L86" i="21"/>
  <c r="L89" i="21"/>
  <c r="L90" i="21"/>
  <c r="L91" i="21"/>
  <c r="L93" i="21"/>
  <c r="L94" i="21"/>
  <c r="L96" i="21"/>
  <c r="L97" i="21"/>
  <c r="L99" i="21"/>
  <c r="L100" i="21"/>
  <c r="L98" i="21" s="1"/>
  <c r="L102" i="21"/>
  <c r="L103" i="21"/>
  <c r="L101" i="21"/>
  <c r="L105" i="21"/>
  <c r="L106" i="21"/>
  <c r="L109" i="21"/>
  <c r="L110" i="21"/>
  <c r="L112" i="21"/>
  <c r="L113" i="21"/>
  <c r="L115" i="21"/>
  <c r="L116" i="21"/>
  <c r="L114" i="21" s="1"/>
  <c r="L117" i="21"/>
  <c r="L118" i="21"/>
  <c r="K83" i="21"/>
  <c r="K88" i="21"/>
  <c r="K92" i="21"/>
  <c r="K95" i="21"/>
  <c r="K98" i="21"/>
  <c r="K101" i="21"/>
  <c r="K104" i="21"/>
  <c r="K108" i="21"/>
  <c r="K111" i="21"/>
  <c r="K114" i="21"/>
  <c r="J83" i="21"/>
  <c r="J88" i="21"/>
  <c r="J92" i="21"/>
  <c r="J95" i="21"/>
  <c r="J98" i="21"/>
  <c r="J101" i="21"/>
  <c r="J104" i="21"/>
  <c r="J108" i="21"/>
  <c r="J111" i="21"/>
  <c r="J114" i="21"/>
  <c r="L82" i="21"/>
  <c r="L81" i="21"/>
  <c r="L80" i="21"/>
  <c r="K79" i="21"/>
  <c r="J79" i="21"/>
  <c r="L78" i="21"/>
  <c r="L77" i="21"/>
  <c r="K76" i="21"/>
  <c r="K75" i="21" s="1"/>
  <c r="J76" i="21"/>
  <c r="J75" i="21"/>
  <c r="L13" i="21"/>
  <c r="L14" i="21"/>
  <c r="L15" i="21"/>
  <c r="L16" i="21"/>
  <c r="L18" i="21"/>
  <c r="L19" i="21"/>
  <c r="L20" i="21"/>
  <c r="L21" i="21"/>
  <c r="L24" i="21"/>
  <c r="L25" i="21"/>
  <c r="L23" i="21" s="1"/>
  <c r="L27" i="21"/>
  <c r="L28" i="21"/>
  <c r="L30" i="21"/>
  <c r="L31" i="21"/>
  <c r="L29" i="21" s="1"/>
  <c r="L33" i="21"/>
  <c r="L34" i="21"/>
  <c r="L36" i="21"/>
  <c r="L35" i="21" s="1"/>
  <c r="L37" i="21"/>
  <c r="L39" i="21"/>
  <c r="L40" i="21"/>
  <c r="L38" i="21" s="1"/>
  <c r="L43" i="21"/>
  <c r="L44" i="21"/>
  <c r="L45" i="21"/>
  <c r="L46" i="21"/>
  <c r="L49" i="21"/>
  <c r="L50" i="21"/>
  <c r="L52" i="21"/>
  <c r="L53" i="21"/>
  <c r="L51" i="21" s="1"/>
  <c r="L55" i="21"/>
  <c r="L56" i="21"/>
  <c r="L58" i="21"/>
  <c r="L59" i="21"/>
  <c r="L62" i="21"/>
  <c r="L63" i="21"/>
  <c r="L65" i="21"/>
  <c r="L66" i="21"/>
  <c r="L68" i="21"/>
  <c r="L69" i="21"/>
  <c r="L67" i="21" s="1"/>
  <c r="L70" i="21"/>
  <c r="L71" i="21"/>
  <c r="L72" i="21"/>
  <c r="K12" i="21"/>
  <c r="K17" i="21"/>
  <c r="K23" i="21"/>
  <c r="K26" i="21"/>
  <c r="K29" i="21"/>
  <c r="K32" i="21"/>
  <c r="K35" i="21"/>
  <c r="K38" i="21"/>
  <c r="K42" i="21"/>
  <c r="K48" i="21"/>
  <c r="K51" i="21"/>
  <c r="K54" i="21"/>
  <c r="K57" i="21"/>
  <c r="K61" i="21"/>
  <c r="K64" i="21"/>
  <c r="K67" i="21"/>
  <c r="J12" i="21"/>
  <c r="J17" i="21"/>
  <c r="J23" i="21"/>
  <c r="J26" i="21"/>
  <c r="J29" i="21"/>
  <c r="J32" i="21"/>
  <c r="J35" i="21"/>
  <c r="J38" i="21"/>
  <c r="J42" i="21"/>
  <c r="J48" i="21"/>
  <c r="J51" i="21"/>
  <c r="J54" i="21"/>
  <c r="J57" i="21"/>
  <c r="J61" i="21"/>
  <c r="J60" i="21" s="1"/>
  <c r="J64" i="21"/>
  <c r="J67" i="21"/>
  <c r="I74" i="21"/>
  <c r="I84" i="21"/>
  <c r="I85" i="21"/>
  <c r="I86" i="21"/>
  <c r="I89" i="21"/>
  <c r="I90" i="21"/>
  <c r="I91" i="21"/>
  <c r="I93" i="21"/>
  <c r="I94" i="21"/>
  <c r="I96" i="21"/>
  <c r="I97" i="21"/>
  <c r="I99" i="21"/>
  <c r="I100" i="21"/>
  <c r="I98" i="21" s="1"/>
  <c r="I102" i="21"/>
  <c r="I103" i="21"/>
  <c r="I105" i="21"/>
  <c r="I106" i="21"/>
  <c r="I109" i="21"/>
  <c r="I110" i="21"/>
  <c r="I112" i="21"/>
  <c r="I113" i="21"/>
  <c r="I111" i="21" s="1"/>
  <c r="I115" i="21"/>
  <c r="I116" i="21"/>
  <c r="I114" i="21" s="1"/>
  <c r="I117" i="21"/>
  <c r="I118" i="21"/>
  <c r="H83" i="21"/>
  <c r="H88" i="21"/>
  <c r="H92" i="21"/>
  <c r="H95" i="21"/>
  <c r="H98" i="21"/>
  <c r="H101" i="21"/>
  <c r="H104" i="21"/>
  <c r="H108" i="21"/>
  <c r="H111" i="21"/>
  <c r="H114" i="21"/>
  <c r="G83" i="21"/>
  <c r="G88" i="21"/>
  <c r="G92" i="21"/>
  <c r="G95" i="21"/>
  <c r="G98" i="21"/>
  <c r="G101" i="21"/>
  <c r="G104" i="21"/>
  <c r="G108" i="21"/>
  <c r="G111" i="21"/>
  <c r="G114" i="21"/>
  <c r="I82" i="21"/>
  <c r="I81" i="21"/>
  <c r="I80" i="21"/>
  <c r="I79" i="21" s="1"/>
  <c r="H79" i="21"/>
  <c r="G79" i="21"/>
  <c r="I78" i="21"/>
  <c r="I77" i="21"/>
  <c r="H76" i="21"/>
  <c r="H75" i="21"/>
  <c r="G76" i="21"/>
  <c r="I13" i="21"/>
  <c r="I14" i="21"/>
  <c r="I15" i="21"/>
  <c r="I16" i="21"/>
  <c r="I18" i="21"/>
  <c r="I19" i="21"/>
  <c r="I20" i="21"/>
  <c r="I21" i="21"/>
  <c r="I24" i="21"/>
  <c r="I25" i="21"/>
  <c r="I23" i="21"/>
  <c r="I27" i="21"/>
  <c r="I28" i="21"/>
  <c r="I30" i="21"/>
  <c r="I31" i="21"/>
  <c r="I29" i="21" s="1"/>
  <c r="I33" i="21"/>
  <c r="I34" i="21"/>
  <c r="I32" i="21" s="1"/>
  <c r="I36" i="21"/>
  <c r="I37" i="21"/>
  <c r="I39" i="21"/>
  <c r="I40" i="21"/>
  <c r="I43" i="21"/>
  <c r="I44" i="21"/>
  <c r="I45" i="21"/>
  <c r="I46" i="21"/>
  <c r="I49" i="21"/>
  <c r="I50" i="21"/>
  <c r="I52" i="21"/>
  <c r="I53" i="21"/>
  <c r="I55" i="21"/>
  <c r="I56" i="21"/>
  <c r="I58" i="21"/>
  <c r="I59" i="21"/>
  <c r="I62" i="21"/>
  <c r="I63" i="21"/>
  <c r="I65" i="21"/>
  <c r="I66" i="21"/>
  <c r="I68" i="21"/>
  <c r="I69" i="21"/>
  <c r="I67" i="21" s="1"/>
  <c r="I70" i="21"/>
  <c r="I71" i="21"/>
  <c r="I72" i="21"/>
  <c r="H12" i="21"/>
  <c r="H17" i="21"/>
  <c r="H23" i="21"/>
  <c r="H26" i="21"/>
  <c r="H29" i="21"/>
  <c r="H32" i="21"/>
  <c r="H35" i="21"/>
  <c r="H38" i="21"/>
  <c r="H42" i="21"/>
  <c r="H48" i="21"/>
  <c r="H51" i="21"/>
  <c r="H54" i="21"/>
  <c r="H57" i="21"/>
  <c r="H61" i="21"/>
  <c r="H64" i="21"/>
  <c r="H67" i="21"/>
  <c r="G12" i="21"/>
  <c r="G17" i="21"/>
  <c r="G23" i="21"/>
  <c r="G26" i="21"/>
  <c r="G29" i="21"/>
  <c r="G32" i="21"/>
  <c r="G35" i="21"/>
  <c r="G38" i="21"/>
  <c r="G42" i="21"/>
  <c r="G48" i="21"/>
  <c r="G51" i="21"/>
  <c r="G54" i="21"/>
  <c r="G57" i="21"/>
  <c r="G61" i="21"/>
  <c r="G64" i="21"/>
  <c r="G67" i="21"/>
  <c r="D12" i="21"/>
  <c r="D17" i="21"/>
  <c r="D23" i="21"/>
  <c r="D26" i="21"/>
  <c r="D29" i="21"/>
  <c r="D32" i="21"/>
  <c r="D35" i="21"/>
  <c r="D38" i="21"/>
  <c r="E12" i="21"/>
  <c r="E17" i="21"/>
  <c r="E23" i="21"/>
  <c r="E26" i="21"/>
  <c r="E29" i="21"/>
  <c r="E32" i="21"/>
  <c r="E35" i="21"/>
  <c r="E38" i="21"/>
  <c r="F13" i="21"/>
  <c r="F14" i="21"/>
  <c r="F15" i="21"/>
  <c r="V15" i="21" s="1"/>
  <c r="F16" i="21"/>
  <c r="F18" i="21"/>
  <c r="F19" i="21"/>
  <c r="F20" i="21"/>
  <c r="V20" i="21" s="1"/>
  <c r="F21" i="21"/>
  <c r="F24" i="21"/>
  <c r="F25" i="21"/>
  <c r="F27" i="21"/>
  <c r="V27" i="21" s="1"/>
  <c r="F28" i="21"/>
  <c r="F30" i="21"/>
  <c r="V30" i="21" s="1"/>
  <c r="F31" i="21"/>
  <c r="F33" i="21"/>
  <c r="V33" i="21" s="1"/>
  <c r="F34" i="21"/>
  <c r="F36" i="21"/>
  <c r="V36" i="21" s="1"/>
  <c r="F37" i="21"/>
  <c r="F35" i="21"/>
  <c r="F39" i="21"/>
  <c r="F40" i="21"/>
  <c r="M12" i="21"/>
  <c r="M17" i="21"/>
  <c r="M23" i="21"/>
  <c r="M26" i="21"/>
  <c r="M29" i="21"/>
  <c r="M32" i="21"/>
  <c r="M35" i="21"/>
  <c r="M38" i="21"/>
  <c r="N12" i="21"/>
  <c r="N17" i="21"/>
  <c r="N23" i="21"/>
  <c r="N26" i="21"/>
  <c r="N29" i="21"/>
  <c r="N32" i="21"/>
  <c r="N35" i="21"/>
  <c r="N38" i="21"/>
  <c r="O13" i="21"/>
  <c r="O14" i="21"/>
  <c r="O15" i="21"/>
  <c r="O16" i="21"/>
  <c r="O18" i="21"/>
  <c r="O19" i="21"/>
  <c r="O20" i="21"/>
  <c r="O21" i="21"/>
  <c r="O24" i="21"/>
  <c r="O25" i="21"/>
  <c r="O23" i="21" s="1"/>
  <c r="O27" i="21"/>
  <c r="O28" i="21"/>
  <c r="O30" i="21"/>
  <c r="O31" i="21"/>
  <c r="O33" i="21"/>
  <c r="O34" i="21"/>
  <c r="O32" i="21" s="1"/>
  <c r="O36" i="21"/>
  <c r="O37" i="21"/>
  <c r="O39" i="21"/>
  <c r="O40" i="21"/>
  <c r="P12" i="21"/>
  <c r="P17" i="21"/>
  <c r="P23" i="21"/>
  <c r="P26" i="21"/>
  <c r="P29" i="21"/>
  <c r="P32" i="21"/>
  <c r="P35" i="21"/>
  <c r="P38" i="21"/>
  <c r="Q12" i="21"/>
  <c r="Q17" i="21"/>
  <c r="Q23" i="21"/>
  <c r="Q26" i="21"/>
  <c r="Q29" i="21"/>
  <c r="Q32" i="21"/>
  <c r="Q35" i="21"/>
  <c r="Q38" i="21"/>
  <c r="R13" i="21"/>
  <c r="R14" i="21"/>
  <c r="R15" i="21"/>
  <c r="R16" i="21"/>
  <c r="R18" i="21"/>
  <c r="R19" i="21"/>
  <c r="R20" i="21"/>
  <c r="R21" i="21"/>
  <c r="R24" i="21"/>
  <c r="R25" i="21"/>
  <c r="R27" i="21"/>
  <c r="R28" i="21"/>
  <c r="R30" i="21"/>
  <c r="R31" i="21"/>
  <c r="R33" i="21"/>
  <c r="R34" i="21"/>
  <c r="R36" i="21"/>
  <c r="R37" i="21"/>
  <c r="R39" i="21"/>
  <c r="R40" i="21"/>
  <c r="S12" i="21"/>
  <c r="S17" i="21"/>
  <c r="S23" i="21"/>
  <c r="S26" i="21"/>
  <c r="S29" i="21"/>
  <c r="S32" i="21"/>
  <c r="S35" i="21"/>
  <c r="S38" i="21"/>
  <c r="T12" i="21"/>
  <c r="T17" i="21"/>
  <c r="T23" i="21"/>
  <c r="T26" i="21"/>
  <c r="T29" i="21"/>
  <c r="T32" i="21"/>
  <c r="T35" i="21"/>
  <c r="T38" i="21"/>
  <c r="U13" i="21"/>
  <c r="U14" i="21"/>
  <c r="U15" i="21"/>
  <c r="U16" i="21"/>
  <c r="U18" i="21"/>
  <c r="U19" i="21"/>
  <c r="U20" i="21"/>
  <c r="U21" i="21"/>
  <c r="U24" i="21"/>
  <c r="U25" i="21"/>
  <c r="U27" i="21"/>
  <c r="U28" i="21"/>
  <c r="U30" i="21"/>
  <c r="U31" i="21"/>
  <c r="U33" i="21"/>
  <c r="U34" i="21"/>
  <c r="U32" i="21" s="1"/>
  <c r="U36" i="21"/>
  <c r="U37" i="21"/>
  <c r="U35" i="21" s="1"/>
  <c r="U39" i="21"/>
  <c r="U38" i="21" s="1"/>
  <c r="U40" i="21"/>
  <c r="W12" i="21"/>
  <c r="W12" i="23"/>
  <c r="W17" i="21"/>
  <c r="W17" i="23" s="1"/>
  <c r="W23" i="21"/>
  <c r="W23" i="23" s="1"/>
  <c r="W26" i="21"/>
  <c r="W26" i="23" s="1"/>
  <c r="W29" i="21"/>
  <c r="W29" i="23" s="1"/>
  <c r="W32" i="21"/>
  <c r="W32" i="23" s="1"/>
  <c r="W35" i="21"/>
  <c r="W35" i="23"/>
  <c r="W38" i="21"/>
  <c r="W38" i="23" s="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F118" i="21"/>
  <c r="O118" i="21"/>
  <c r="R118" i="21"/>
  <c r="U118" i="21"/>
  <c r="F117" i="21"/>
  <c r="O117" i="21"/>
  <c r="R117" i="21"/>
  <c r="U117" i="21"/>
  <c r="F116" i="21"/>
  <c r="O116" i="21"/>
  <c r="R116" i="21"/>
  <c r="U116" i="21"/>
  <c r="F115" i="21"/>
  <c r="O115" i="21"/>
  <c r="R115" i="21"/>
  <c r="R114" i="21" s="1"/>
  <c r="U115" i="21"/>
  <c r="U114" i="21" s="1"/>
  <c r="F113" i="21"/>
  <c r="O113" i="21"/>
  <c r="R113" i="21"/>
  <c r="U113" i="21"/>
  <c r="F112" i="21"/>
  <c r="F111" i="21"/>
  <c r="O112" i="21"/>
  <c r="R112" i="21"/>
  <c r="U112" i="21"/>
  <c r="U111" i="21"/>
  <c r="F110" i="21"/>
  <c r="O110" i="21"/>
  <c r="R110" i="21"/>
  <c r="U110" i="21"/>
  <c r="F109" i="21"/>
  <c r="O109" i="21"/>
  <c r="O108" i="21" s="1"/>
  <c r="R109" i="21"/>
  <c r="R108" i="21"/>
  <c r="U109" i="21"/>
  <c r="F106" i="21"/>
  <c r="O106" i="21"/>
  <c r="R106" i="21"/>
  <c r="U106" i="21"/>
  <c r="F105" i="21"/>
  <c r="O105" i="21"/>
  <c r="O104" i="21" s="1"/>
  <c r="R105" i="21"/>
  <c r="R104" i="21" s="1"/>
  <c r="U105" i="21"/>
  <c r="F103" i="21"/>
  <c r="O103" i="21"/>
  <c r="R103" i="21"/>
  <c r="U103" i="21"/>
  <c r="F102" i="21"/>
  <c r="O102" i="21"/>
  <c r="O101" i="21" s="1"/>
  <c r="R102" i="21"/>
  <c r="R101" i="21" s="1"/>
  <c r="U102" i="21"/>
  <c r="U101" i="21" s="1"/>
  <c r="F100" i="21"/>
  <c r="O100" i="21"/>
  <c r="R100" i="21"/>
  <c r="U100" i="21"/>
  <c r="F99" i="21"/>
  <c r="O99" i="21"/>
  <c r="O98" i="21" s="1"/>
  <c r="R99" i="21"/>
  <c r="U99" i="21"/>
  <c r="U98" i="21" s="1"/>
  <c r="F97" i="21"/>
  <c r="O97" i="21"/>
  <c r="R97" i="21"/>
  <c r="U97" i="21"/>
  <c r="F96" i="21"/>
  <c r="O96" i="21"/>
  <c r="O95" i="21" s="1"/>
  <c r="R96" i="21"/>
  <c r="R95" i="21" s="1"/>
  <c r="U96" i="21"/>
  <c r="F94" i="21"/>
  <c r="O94" i="21"/>
  <c r="R94" i="21"/>
  <c r="U94" i="21"/>
  <c r="F93" i="21"/>
  <c r="O93" i="21"/>
  <c r="O92" i="21" s="1"/>
  <c r="R93" i="21"/>
  <c r="R92" i="21" s="1"/>
  <c r="U93" i="21"/>
  <c r="U92" i="21" s="1"/>
  <c r="F91" i="21"/>
  <c r="O91" i="21"/>
  <c r="R91" i="21"/>
  <c r="U91" i="21"/>
  <c r="F90" i="21"/>
  <c r="O90" i="21"/>
  <c r="R90" i="21"/>
  <c r="U90" i="21"/>
  <c r="F89" i="21"/>
  <c r="O89" i="21"/>
  <c r="R89" i="21"/>
  <c r="U89" i="21"/>
  <c r="U88" i="21" s="1"/>
  <c r="F86" i="21"/>
  <c r="O86" i="21"/>
  <c r="R86" i="21"/>
  <c r="U86" i="21"/>
  <c r="F85" i="21"/>
  <c r="O85" i="21"/>
  <c r="R85" i="21"/>
  <c r="U85" i="21"/>
  <c r="F84" i="21"/>
  <c r="O84" i="21"/>
  <c r="R84" i="21"/>
  <c r="U84" i="21"/>
  <c r="F82" i="21"/>
  <c r="O82" i="21"/>
  <c r="R82" i="21"/>
  <c r="U82" i="21"/>
  <c r="F81" i="21"/>
  <c r="O81" i="21"/>
  <c r="R81" i="21"/>
  <c r="U81" i="21"/>
  <c r="F80" i="21"/>
  <c r="O80" i="21"/>
  <c r="R80" i="21"/>
  <c r="U80" i="21"/>
  <c r="F78" i="21"/>
  <c r="O78" i="21"/>
  <c r="R78" i="21"/>
  <c r="U78" i="21"/>
  <c r="F77" i="21"/>
  <c r="O77" i="21"/>
  <c r="R77" i="21"/>
  <c r="R76" i="21"/>
  <c r="U77" i="21"/>
  <c r="F74" i="21"/>
  <c r="O74" i="21"/>
  <c r="R74" i="21"/>
  <c r="U74" i="21"/>
  <c r="F72" i="21"/>
  <c r="O72" i="21"/>
  <c r="R72" i="21"/>
  <c r="U72" i="21"/>
  <c r="F71" i="21"/>
  <c r="O71" i="21"/>
  <c r="R71" i="21"/>
  <c r="U71" i="21"/>
  <c r="F70" i="21"/>
  <c r="O70" i="21"/>
  <c r="R70" i="21"/>
  <c r="U70" i="21"/>
  <c r="F69" i="21"/>
  <c r="O69" i="21"/>
  <c r="R69" i="21"/>
  <c r="U69" i="21"/>
  <c r="F68" i="21"/>
  <c r="O68" i="21"/>
  <c r="R68" i="21"/>
  <c r="U68" i="21"/>
  <c r="U67" i="21" s="1"/>
  <c r="F66" i="21"/>
  <c r="O66" i="21"/>
  <c r="R66" i="21"/>
  <c r="U66" i="21"/>
  <c r="F65" i="21"/>
  <c r="O65" i="21"/>
  <c r="O64" i="21" s="1"/>
  <c r="R65" i="21"/>
  <c r="U65" i="21"/>
  <c r="U64" i="21" s="1"/>
  <c r="F63" i="21"/>
  <c r="O63" i="21"/>
  <c r="R63" i="21"/>
  <c r="U63" i="21"/>
  <c r="F62" i="21"/>
  <c r="O62" i="21"/>
  <c r="R62" i="21"/>
  <c r="U62" i="21"/>
  <c r="F59" i="21"/>
  <c r="O59" i="21"/>
  <c r="R59" i="21"/>
  <c r="U59" i="21"/>
  <c r="F58" i="21"/>
  <c r="O58" i="21"/>
  <c r="O57" i="21" s="1"/>
  <c r="R58" i="21"/>
  <c r="R57" i="21" s="1"/>
  <c r="U58" i="21"/>
  <c r="U57" i="21" s="1"/>
  <c r="F56" i="21"/>
  <c r="O56" i="21"/>
  <c r="R56" i="21"/>
  <c r="U56" i="21"/>
  <c r="F55" i="21"/>
  <c r="O55" i="21"/>
  <c r="R55" i="21"/>
  <c r="R54" i="21" s="1"/>
  <c r="U55" i="21"/>
  <c r="U54" i="21" s="1"/>
  <c r="F53" i="21"/>
  <c r="O53" i="21"/>
  <c r="R53" i="21"/>
  <c r="U53" i="21"/>
  <c r="F52" i="21"/>
  <c r="O52" i="21"/>
  <c r="O51" i="21" s="1"/>
  <c r="R52" i="21"/>
  <c r="U52" i="21"/>
  <c r="U51" i="21" s="1"/>
  <c r="F50" i="21"/>
  <c r="O50" i="21"/>
  <c r="R50" i="21"/>
  <c r="U50" i="21"/>
  <c r="F49" i="21"/>
  <c r="O49" i="21"/>
  <c r="O48" i="21" s="1"/>
  <c r="R49" i="21"/>
  <c r="U49" i="21"/>
  <c r="U48" i="21" s="1"/>
  <c r="F46" i="21"/>
  <c r="O46" i="21"/>
  <c r="R46" i="21"/>
  <c r="U46" i="21"/>
  <c r="F45" i="21"/>
  <c r="O45" i="21"/>
  <c r="R45" i="21"/>
  <c r="U45" i="21"/>
  <c r="F44" i="21"/>
  <c r="O44" i="21"/>
  <c r="R44" i="21"/>
  <c r="U44" i="21"/>
  <c r="F43" i="21"/>
  <c r="O43" i="21"/>
  <c r="R43" i="21"/>
  <c r="U43" i="21"/>
  <c r="W83" i="21"/>
  <c r="W83" i="23" s="1"/>
  <c r="W88" i="21"/>
  <c r="W88" i="23"/>
  <c r="W92" i="21"/>
  <c r="W92" i="23" s="1"/>
  <c r="W95" i="21"/>
  <c r="W95" i="23" s="1"/>
  <c r="W98" i="21"/>
  <c r="W98" i="23" s="1"/>
  <c r="W101" i="21"/>
  <c r="W101" i="23" s="1"/>
  <c r="W104" i="21"/>
  <c r="W104" i="23" s="1"/>
  <c r="W108" i="21"/>
  <c r="W108" i="23"/>
  <c r="W111" i="21"/>
  <c r="W111" i="23" s="1"/>
  <c r="W114" i="21"/>
  <c r="W114" i="23" s="1"/>
  <c r="W79" i="21"/>
  <c r="W79" i="23" s="1"/>
  <c r="W76" i="21"/>
  <c r="W76" i="23" s="1"/>
  <c r="W42" i="21"/>
  <c r="W42" i="23" s="1"/>
  <c r="W48" i="21"/>
  <c r="W48" i="23"/>
  <c r="W51" i="21"/>
  <c r="W54" i="21"/>
  <c r="W54" i="23" s="1"/>
  <c r="W57" i="21"/>
  <c r="W57" i="23" s="1"/>
  <c r="W61" i="21"/>
  <c r="W64" i="21"/>
  <c r="W64" i="23" s="1"/>
  <c r="W67" i="21"/>
  <c r="W67" i="23" s="1"/>
  <c r="U95" i="21"/>
  <c r="U104" i="21"/>
  <c r="T83" i="21"/>
  <c r="T88" i="21"/>
  <c r="T92" i="21"/>
  <c r="T95" i="21"/>
  <c r="T98" i="21"/>
  <c r="T101" i="21"/>
  <c r="T104" i="21"/>
  <c r="T108" i="21"/>
  <c r="T111" i="21"/>
  <c r="T107" i="21" s="1"/>
  <c r="T114" i="21"/>
  <c r="S83" i="21"/>
  <c r="S88" i="21"/>
  <c r="S92" i="21"/>
  <c r="S95" i="21"/>
  <c r="S98" i="21"/>
  <c r="S101" i="21"/>
  <c r="S104" i="21"/>
  <c r="S108" i="21"/>
  <c r="S111" i="21"/>
  <c r="S107" i="21" s="1"/>
  <c r="S114" i="21"/>
  <c r="T79" i="21"/>
  <c r="S79" i="21"/>
  <c r="T76" i="21"/>
  <c r="T75" i="21" s="1"/>
  <c r="S76" i="21"/>
  <c r="U61" i="21"/>
  <c r="U60" i="21" s="1"/>
  <c r="T42" i="21"/>
  <c r="T48" i="21"/>
  <c r="T51" i="21"/>
  <c r="T54" i="21"/>
  <c r="T57" i="21"/>
  <c r="T61" i="21"/>
  <c r="T64" i="21"/>
  <c r="T67" i="21"/>
  <c r="S42" i="21"/>
  <c r="S48" i="21"/>
  <c r="S51" i="21"/>
  <c r="S54" i="21"/>
  <c r="S57" i="21"/>
  <c r="S61" i="21"/>
  <c r="S64" i="21"/>
  <c r="S60" i="21"/>
  <c r="S67" i="21"/>
  <c r="R111" i="21"/>
  <c r="Q83" i="21"/>
  <c r="Q88" i="21"/>
  <c r="Q92" i="21"/>
  <c r="Q95" i="21"/>
  <c r="Q98" i="21"/>
  <c r="Q101" i="21"/>
  <c r="Q104" i="21"/>
  <c r="Q108" i="21"/>
  <c r="Q111" i="21"/>
  <c r="Q114" i="21"/>
  <c r="Q107" i="21" s="1"/>
  <c r="P83" i="21"/>
  <c r="P88" i="21"/>
  <c r="P92" i="21"/>
  <c r="P95" i="21"/>
  <c r="P98" i="21"/>
  <c r="P101" i="21"/>
  <c r="P104" i="21"/>
  <c r="P108" i="21"/>
  <c r="P111" i="21"/>
  <c r="P114" i="21"/>
  <c r="Q79" i="21"/>
  <c r="P79" i="21"/>
  <c r="Q76" i="21"/>
  <c r="P76" i="21"/>
  <c r="P75" i="21" s="1"/>
  <c r="R48" i="21"/>
  <c r="Q42" i="21"/>
  <c r="Q48" i="21"/>
  <c r="Q51" i="21"/>
  <c r="Q54" i="21"/>
  <c r="Q57" i="21"/>
  <c r="Q61" i="21"/>
  <c r="Q64" i="21"/>
  <c r="Q67" i="21"/>
  <c r="P42" i="21"/>
  <c r="P48" i="21"/>
  <c r="P51" i="21"/>
  <c r="P54" i="21"/>
  <c r="P57" i="21"/>
  <c r="P61" i="21"/>
  <c r="P64" i="21"/>
  <c r="P67" i="21"/>
  <c r="O88" i="21"/>
  <c r="N83" i="21"/>
  <c r="N88" i="21"/>
  <c r="N92" i="21"/>
  <c r="N95" i="21"/>
  <c r="N98" i="21"/>
  <c r="N101" i="21"/>
  <c r="N104" i="21"/>
  <c r="N108" i="21"/>
  <c r="N111" i="21"/>
  <c r="N114" i="21"/>
  <c r="M83" i="21"/>
  <c r="M88" i="21"/>
  <c r="M92" i="21"/>
  <c r="M95" i="21"/>
  <c r="M98" i="21"/>
  <c r="M101" i="21"/>
  <c r="M104" i="21"/>
  <c r="M108" i="21"/>
  <c r="M111" i="21"/>
  <c r="M114" i="21"/>
  <c r="N79" i="21"/>
  <c r="M79" i="21"/>
  <c r="N76" i="21"/>
  <c r="N75" i="21" s="1"/>
  <c r="M76" i="21"/>
  <c r="M75" i="21" s="1"/>
  <c r="N42" i="21"/>
  <c r="N48" i="21"/>
  <c r="N51" i="21"/>
  <c r="N54" i="21"/>
  <c r="N57" i="21"/>
  <c r="N61" i="21"/>
  <c r="N64" i="21"/>
  <c r="N60" i="21" s="1"/>
  <c r="N67" i="21"/>
  <c r="M42" i="21"/>
  <c r="M48" i="21"/>
  <c r="M51" i="21"/>
  <c r="M54" i="21"/>
  <c r="M57" i="21"/>
  <c r="M61" i="21"/>
  <c r="M64" i="21"/>
  <c r="M67" i="21"/>
  <c r="F88" i="21"/>
  <c r="F104" i="21"/>
  <c r="F114" i="21"/>
  <c r="F76" i="21"/>
  <c r="E83" i="21"/>
  <c r="E88" i="21"/>
  <c r="E92" i="21"/>
  <c r="E95" i="21"/>
  <c r="E98" i="21"/>
  <c r="E101" i="21"/>
  <c r="E104" i="21"/>
  <c r="E108" i="21"/>
  <c r="E111" i="21"/>
  <c r="E114" i="21"/>
  <c r="E79" i="21"/>
  <c r="E76" i="21"/>
  <c r="E75" i="21" s="1"/>
  <c r="E42" i="21"/>
  <c r="E48" i="21"/>
  <c r="E51" i="21"/>
  <c r="E54" i="21"/>
  <c r="E57" i="21"/>
  <c r="E61" i="21"/>
  <c r="E60" i="21" s="1"/>
  <c r="E64" i="21"/>
  <c r="E67" i="21"/>
  <c r="D83" i="21"/>
  <c r="D88" i="21"/>
  <c r="D92" i="21"/>
  <c r="D95" i="21"/>
  <c r="D98" i="21"/>
  <c r="D101" i="21"/>
  <c r="D104" i="21"/>
  <c r="D108" i="21"/>
  <c r="D111" i="21"/>
  <c r="D114" i="21"/>
  <c r="A119" i="21"/>
  <c r="A118" i="21"/>
  <c r="A117" i="21"/>
  <c r="D79" i="21"/>
  <c r="D76" i="21"/>
  <c r="D42" i="21"/>
  <c r="D48" i="21"/>
  <c r="D51" i="21"/>
  <c r="D54" i="21"/>
  <c r="D57" i="21"/>
  <c r="D61" i="21"/>
  <c r="D64" i="21"/>
  <c r="D67" i="21"/>
  <c r="A12" i="22"/>
  <c r="AI12" i="13"/>
  <c r="AI11" i="13" s="1"/>
  <c r="AI38" i="13"/>
  <c r="AI46" i="13"/>
  <c r="AI45" i="13" s="1"/>
  <c r="AI63" i="13"/>
  <c r="AI61" i="13" s="1"/>
  <c r="AI68" i="13"/>
  <c r="AI67" i="13" s="1"/>
  <c r="AI66" i="13" s="1"/>
  <c r="AI94" i="13"/>
  <c r="AI98" i="13"/>
  <c r="AI105" i="13"/>
  <c r="AI103" i="13" s="1"/>
  <c r="AI113" i="13"/>
  <c r="AI111" i="13" s="1"/>
  <c r="AI121" i="13"/>
  <c r="AI119" i="13" s="1"/>
  <c r="AI128" i="13"/>
  <c r="AI138" i="13"/>
  <c r="AI140" i="13"/>
  <c r="AF12" i="13"/>
  <c r="AF11" i="13" s="1"/>
  <c r="AF38" i="13"/>
  <c r="AF46" i="13"/>
  <c r="AF45" i="13" s="1"/>
  <c r="AF63" i="13"/>
  <c r="AF61" i="13" s="1"/>
  <c r="AF68" i="13"/>
  <c r="AF67" i="13" s="1"/>
  <c r="AF66" i="13" s="1"/>
  <c r="AF94" i="13"/>
  <c r="AF98" i="13"/>
  <c r="AF105" i="13"/>
  <c r="AF103" i="13" s="1"/>
  <c r="AF113" i="13"/>
  <c r="AF111" i="13" s="1"/>
  <c r="AF121" i="13"/>
  <c r="AF119" i="13" s="1"/>
  <c r="AF128" i="13"/>
  <c r="AF138" i="13"/>
  <c r="AF140" i="13"/>
  <c r="AC13" i="13"/>
  <c r="Z38" i="13"/>
  <c r="Z46" i="13"/>
  <c r="Z45" i="13" s="1"/>
  <c r="Z63" i="13"/>
  <c r="Z61" i="13" s="1"/>
  <c r="Z68" i="13"/>
  <c r="Z67" i="13" s="1"/>
  <c r="Z66" i="13" s="1"/>
  <c r="Z73" i="13"/>
  <c r="Z105" i="13"/>
  <c r="Z103" i="13" s="1"/>
  <c r="Z113" i="13"/>
  <c r="Z111" i="13" s="1"/>
  <c r="Z121" i="13"/>
  <c r="Z119" i="13" s="1"/>
  <c r="Z131" i="13"/>
  <c r="Z128" i="13" s="1"/>
  <c r="Z12" i="13"/>
  <c r="Z11" i="13" s="1"/>
  <c r="Z94" i="13"/>
  <c r="Z98" i="13"/>
  <c r="AA13" i="13"/>
  <c r="AA14" i="13"/>
  <c r="AA15" i="13"/>
  <c r="AA16" i="13"/>
  <c r="AA17" i="13"/>
  <c r="AA18" i="13"/>
  <c r="AA19" i="13"/>
  <c r="AA20" i="13"/>
  <c r="AA21" i="13"/>
  <c r="AA23" i="13"/>
  <c r="AA24" i="13"/>
  <c r="AA25" i="13"/>
  <c r="AA26" i="13"/>
  <c r="AA27" i="13"/>
  <c r="AA28" i="13"/>
  <c r="AA29" i="13"/>
  <c r="AA30" i="13"/>
  <c r="AA31" i="13"/>
  <c r="AA32" i="13"/>
  <c r="AA34" i="13"/>
  <c r="AA36" i="13"/>
  <c r="AA39" i="13"/>
  <c r="AA40" i="13"/>
  <c r="AA41" i="13"/>
  <c r="AA42" i="13"/>
  <c r="AA43" i="13"/>
  <c r="AA44" i="13"/>
  <c r="AA47" i="13"/>
  <c r="AA49" i="13"/>
  <c r="AA50" i="13"/>
  <c r="AA51" i="13"/>
  <c r="AA52" i="13"/>
  <c r="AA57" i="13"/>
  <c r="AA58" i="13"/>
  <c r="AA59" i="13"/>
  <c r="AA60" i="13"/>
  <c r="AA62" i="13"/>
  <c r="AA64" i="13"/>
  <c r="AA65" i="13"/>
  <c r="AA69" i="13"/>
  <c r="AA70" i="13"/>
  <c r="AA71" i="13"/>
  <c r="AA72" i="13"/>
  <c r="AA74" i="13"/>
  <c r="AA75" i="13"/>
  <c r="AA76" i="13"/>
  <c r="AA77" i="13"/>
  <c r="AA78" i="13"/>
  <c r="AA79" i="13"/>
  <c r="AA80" i="13"/>
  <c r="AA81" i="13"/>
  <c r="AA82" i="13"/>
  <c r="AA83" i="13"/>
  <c r="AA84" i="13"/>
  <c r="AA85" i="13"/>
  <c r="AA86" i="13"/>
  <c r="AA87" i="13"/>
  <c r="AA88" i="13"/>
  <c r="AA89" i="13"/>
  <c r="AA92" i="13"/>
  <c r="AA95" i="13"/>
  <c r="AA96" i="13"/>
  <c r="AA97" i="13"/>
  <c r="AA99" i="13"/>
  <c r="AA100" i="13"/>
  <c r="AA101" i="13"/>
  <c r="AA106" i="13"/>
  <c r="AA107" i="13"/>
  <c r="AA108" i="13"/>
  <c r="AA109" i="13"/>
  <c r="AA110" i="13"/>
  <c r="AA112" i="13"/>
  <c r="AA114" i="13"/>
  <c r="AA115" i="13"/>
  <c r="AA116" i="13"/>
  <c r="AA117" i="13"/>
  <c r="AA118" i="13"/>
  <c r="AA120" i="13"/>
  <c r="AA122" i="13"/>
  <c r="AA123" i="13"/>
  <c r="AA124" i="13"/>
  <c r="AA125" i="13"/>
  <c r="AA126" i="13"/>
  <c r="AA127" i="13"/>
  <c r="AA129" i="13"/>
  <c r="AA130" i="13"/>
  <c r="AA132" i="13"/>
  <c r="AA133" i="13"/>
  <c r="Z138" i="13"/>
  <c r="AA138" i="13" s="1"/>
  <c r="AA139" i="13"/>
  <c r="AA141" i="13"/>
  <c r="AA142" i="13"/>
  <c r="AA143" i="13"/>
  <c r="AA144" i="13"/>
  <c r="Z140" i="13"/>
  <c r="AA137" i="13"/>
  <c r="AA136" i="13"/>
  <c r="V38" i="13"/>
  <c r="V46" i="13"/>
  <c r="V45" i="13" s="1"/>
  <c r="V63" i="13"/>
  <c r="V61" i="13" s="1"/>
  <c r="V68" i="13"/>
  <c r="V67" i="13" s="1"/>
  <c r="V66" i="13" s="1"/>
  <c r="V73" i="13"/>
  <c r="V105" i="13"/>
  <c r="V103" i="13" s="1"/>
  <c r="V113" i="13"/>
  <c r="V111" i="13" s="1"/>
  <c r="V121" i="13"/>
  <c r="V119" i="13" s="1"/>
  <c r="V131" i="13"/>
  <c r="V128" i="13" s="1"/>
  <c r="V12" i="13"/>
  <c r="V11" i="13" s="1"/>
  <c r="V94" i="13"/>
  <c r="V98" i="13"/>
  <c r="W13" i="13"/>
  <c r="W14" i="13"/>
  <c r="W15" i="13"/>
  <c r="W16" i="13"/>
  <c r="W17" i="13"/>
  <c r="W18" i="13"/>
  <c r="W19" i="13"/>
  <c r="W20" i="13"/>
  <c r="W21" i="13"/>
  <c r="W23" i="13"/>
  <c r="W24" i="13"/>
  <c r="W25" i="13"/>
  <c r="W26" i="13"/>
  <c r="W27" i="13"/>
  <c r="W28" i="13"/>
  <c r="W29" i="13"/>
  <c r="W30" i="13"/>
  <c r="W31" i="13"/>
  <c r="W32" i="13"/>
  <c r="W34" i="13"/>
  <c r="W36" i="13"/>
  <c r="W39" i="13"/>
  <c r="W40" i="13"/>
  <c r="W41" i="13"/>
  <c r="W42" i="13"/>
  <c r="W43" i="13"/>
  <c r="W44" i="13"/>
  <c r="W47" i="13"/>
  <c r="W49" i="13"/>
  <c r="W50" i="13"/>
  <c r="W51" i="13"/>
  <c r="W52" i="13"/>
  <c r="W57" i="13"/>
  <c r="W58" i="13"/>
  <c r="W59" i="13"/>
  <c r="W60" i="13"/>
  <c r="W62" i="13"/>
  <c r="W64" i="13"/>
  <c r="W65" i="13"/>
  <c r="W69" i="13"/>
  <c r="W70" i="13"/>
  <c r="W71" i="13"/>
  <c r="W72" i="13"/>
  <c r="W74" i="13"/>
  <c r="W75" i="13"/>
  <c r="W76" i="13"/>
  <c r="W77" i="13"/>
  <c r="W78" i="13"/>
  <c r="W79" i="13"/>
  <c r="W80" i="13"/>
  <c r="W81" i="13"/>
  <c r="W82" i="13"/>
  <c r="W83" i="13"/>
  <c r="W84" i="13"/>
  <c r="W85" i="13"/>
  <c r="W86" i="13"/>
  <c r="W87" i="13"/>
  <c r="W88" i="13"/>
  <c r="W89" i="13"/>
  <c r="W92" i="13"/>
  <c r="W95" i="13"/>
  <c r="W96" i="13"/>
  <c r="W97" i="13"/>
  <c r="W99" i="13"/>
  <c r="W100" i="13"/>
  <c r="W101" i="13"/>
  <c r="W106" i="13"/>
  <c r="W107" i="13"/>
  <c r="W108" i="13"/>
  <c r="W109" i="13"/>
  <c r="W110" i="13"/>
  <c r="W112" i="13"/>
  <c r="W114" i="13"/>
  <c r="W115" i="13"/>
  <c r="W116" i="13"/>
  <c r="W117" i="13"/>
  <c r="W118" i="13"/>
  <c r="W120" i="13"/>
  <c r="W122" i="13"/>
  <c r="W123" i="13"/>
  <c r="W124" i="13"/>
  <c r="W125" i="13"/>
  <c r="W126" i="13"/>
  <c r="W127" i="13"/>
  <c r="W129" i="13"/>
  <c r="W130" i="13"/>
  <c r="W132" i="13"/>
  <c r="W133" i="13"/>
  <c r="V138" i="13"/>
  <c r="W138" i="13" s="1"/>
  <c r="W139" i="13"/>
  <c r="W141" i="13"/>
  <c r="W142" i="13"/>
  <c r="W143" i="13"/>
  <c r="W144" i="13"/>
  <c r="V140" i="13"/>
  <c r="W137" i="13"/>
  <c r="W136" i="13"/>
  <c r="R38" i="13"/>
  <c r="R46" i="13"/>
  <c r="R45" i="13" s="1"/>
  <c r="R63" i="13"/>
  <c r="R61" i="13" s="1"/>
  <c r="R68" i="13"/>
  <c r="R67" i="13" s="1"/>
  <c r="R66" i="13" s="1"/>
  <c r="R73" i="13"/>
  <c r="R105" i="13"/>
  <c r="R103" i="13" s="1"/>
  <c r="R113" i="13"/>
  <c r="R111" i="13" s="1"/>
  <c r="R121" i="13"/>
  <c r="R119" i="13" s="1"/>
  <c r="R131" i="13"/>
  <c r="R128" i="13" s="1"/>
  <c r="R12" i="13"/>
  <c r="R11" i="13" s="1"/>
  <c r="R94" i="13"/>
  <c r="R98" i="13"/>
  <c r="S13" i="13"/>
  <c r="S14" i="13"/>
  <c r="S15" i="13"/>
  <c r="S16" i="13"/>
  <c r="S17" i="13"/>
  <c r="S18" i="13"/>
  <c r="S19" i="13"/>
  <c r="S20" i="13"/>
  <c r="S21" i="13"/>
  <c r="S23" i="13"/>
  <c r="S24" i="13"/>
  <c r="S25" i="13"/>
  <c r="S26" i="13"/>
  <c r="S27" i="13"/>
  <c r="S28" i="13"/>
  <c r="S29" i="13"/>
  <c r="S30" i="13"/>
  <c r="S31" i="13"/>
  <c r="S32" i="13"/>
  <c r="S34" i="13"/>
  <c r="S36" i="13"/>
  <c r="S39" i="13"/>
  <c r="S40" i="13"/>
  <c r="S41" i="13"/>
  <c r="S42" i="13"/>
  <c r="S43" i="13"/>
  <c r="S44" i="13"/>
  <c r="S47" i="13"/>
  <c r="S49" i="13"/>
  <c r="S50" i="13"/>
  <c r="S51" i="13"/>
  <c r="S52" i="13"/>
  <c r="S57" i="13"/>
  <c r="S58" i="13"/>
  <c r="S59" i="13"/>
  <c r="S60" i="13"/>
  <c r="S62" i="13"/>
  <c r="S64" i="13"/>
  <c r="S65" i="13"/>
  <c r="S69" i="13"/>
  <c r="S70" i="13"/>
  <c r="S71" i="13"/>
  <c r="S72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2" i="13"/>
  <c r="S95" i="13"/>
  <c r="S96" i="13"/>
  <c r="S97" i="13"/>
  <c r="S99" i="13"/>
  <c r="S100" i="13"/>
  <c r="S101" i="13"/>
  <c r="S106" i="13"/>
  <c r="S107" i="13"/>
  <c r="S108" i="13"/>
  <c r="S109" i="13"/>
  <c r="S110" i="13"/>
  <c r="S112" i="13"/>
  <c r="S114" i="13"/>
  <c r="S115" i="13"/>
  <c r="S116" i="13"/>
  <c r="S117" i="13"/>
  <c r="S118" i="13"/>
  <c r="S120" i="13"/>
  <c r="S122" i="13"/>
  <c r="S123" i="13"/>
  <c r="S124" i="13"/>
  <c r="S125" i="13"/>
  <c r="S126" i="13"/>
  <c r="S127" i="13"/>
  <c r="S129" i="13"/>
  <c r="S130" i="13"/>
  <c r="S132" i="13"/>
  <c r="S133" i="13"/>
  <c r="R138" i="13"/>
  <c r="S138" i="13" s="1"/>
  <c r="S139" i="13"/>
  <c r="S141" i="13"/>
  <c r="S142" i="13"/>
  <c r="S143" i="13"/>
  <c r="S144" i="13"/>
  <c r="R140" i="13"/>
  <c r="S137" i="13"/>
  <c r="S136" i="13"/>
  <c r="N38" i="13"/>
  <c r="N46" i="13"/>
  <c r="N45" i="13" s="1"/>
  <c r="N63" i="13"/>
  <c r="N61" i="13" s="1"/>
  <c r="N68" i="13"/>
  <c r="N67" i="13" s="1"/>
  <c r="N66" i="13" s="1"/>
  <c r="N73" i="13"/>
  <c r="N105" i="13"/>
  <c r="N103" i="13" s="1"/>
  <c r="N113" i="13"/>
  <c r="N111" i="13" s="1"/>
  <c r="N121" i="13"/>
  <c r="N119" i="13" s="1"/>
  <c r="N131" i="13"/>
  <c r="N128" i="13" s="1"/>
  <c r="N12" i="13"/>
  <c r="N11" i="13" s="1"/>
  <c r="N94" i="13"/>
  <c r="N98" i="13"/>
  <c r="O13" i="13"/>
  <c r="O14" i="13"/>
  <c r="O15" i="13"/>
  <c r="O16" i="13"/>
  <c r="O17" i="13"/>
  <c r="O18" i="13"/>
  <c r="O19" i="13"/>
  <c r="O20" i="13"/>
  <c r="O21" i="13"/>
  <c r="O23" i="13"/>
  <c r="O24" i="13"/>
  <c r="O25" i="13"/>
  <c r="O26" i="13"/>
  <c r="O27" i="13"/>
  <c r="O28" i="13"/>
  <c r="O29" i="13"/>
  <c r="O30" i="13"/>
  <c r="O31" i="13"/>
  <c r="O32" i="13"/>
  <c r="O34" i="13"/>
  <c r="O33" i="13" s="1"/>
  <c r="O36" i="13"/>
  <c r="O39" i="13"/>
  <c r="O40" i="13"/>
  <c r="O41" i="13"/>
  <c r="O42" i="13"/>
  <c r="O43" i="13"/>
  <c r="O44" i="13"/>
  <c r="O47" i="13"/>
  <c r="O49" i="13"/>
  <c r="O50" i="13"/>
  <c r="O51" i="13"/>
  <c r="O52" i="13"/>
  <c r="O57" i="13"/>
  <c r="O58" i="13"/>
  <c r="O59" i="13"/>
  <c r="O60" i="13"/>
  <c r="O62" i="13"/>
  <c r="O64" i="13"/>
  <c r="O65" i="13"/>
  <c r="O69" i="13"/>
  <c r="O70" i="13"/>
  <c r="O71" i="13"/>
  <c r="O72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2" i="13"/>
  <c r="O95" i="13"/>
  <c r="O96" i="13"/>
  <c r="O97" i="13"/>
  <c r="O99" i="13"/>
  <c r="O100" i="13"/>
  <c r="O101" i="13"/>
  <c r="O106" i="13"/>
  <c r="O107" i="13"/>
  <c r="O108" i="13"/>
  <c r="O109" i="13"/>
  <c r="O110" i="13"/>
  <c r="O112" i="13"/>
  <c r="O114" i="13"/>
  <c r="O115" i="13"/>
  <c r="O116" i="13"/>
  <c r="O117" i="13"/>
  <c r="O118" i="13"/>
  <c r="O120" i="13"/>
  <c r="O122" i="13"/>
  <c r="O123" i="13"/>
  <c r="O124" i="13"/>
  <c r="O125" i="13"/>
  <c r="O126" i="13"/>
  <c r="O127" i="13"/>
  <c r="O129" i="13"/>
  <c r="O130" i="13"/>
  <c r="O132" i="13"/>
  <c r="O133" i="13"/>
  <c r="N138" i="13"/>
  <c r="O138" i="13" s="1"/>
  <c r="O139" i="13"/>
  <c r="O141" i="13"/>
  <c r="O142" i="13"/>
  <c r="O143" i="13"/>
  <c r="O144" i="13"/>
  <c r="N140" i="13"/>
  <c r="O137" i="13"/>
  <c r="O136" i="13"/>
  <c r="J38" i="13"/>
  <c r="J46" i="13"/>
  <c r="J45" i="13" s="1"/>
  <c r="J63" i="13"/>
  <c r="J61" i="13" s="1"/>
  <c r="J68" i="13"/>
  <c r="J67" i="13" s="1"/>
  <c r="J66" i="13" s="1"/>
  <c r="J73" i="13"/>
  <c r="J105" i="13"/>
  <c r="J103" i="13" s="1"/>
  <c r="J113" i="13"/>
  <c r="J111" i="13" s="1"/>
  <c r="J121" i="13"/>
  <c r="J119" i="13" s="1"/>
  <c r="J131" i="13"/>
  <c r="J128" i="13" s="1"/>
  <c r="J12" i="13"/>
  <c r="J11" i="13" s="1"/>
  <c r="J94" i="13"/>
  <c r="J98" i="13"/>
  <c r="K13" i="13"/>
  <c r="K14" i="13"/>
  <c r="K15" i="13"/>
  <c r="K16" i="13"/>
  <c r="K17" i="13"/>
  <c r="K18" i="13"/>
  <c r="K19" i="13"/>
  <c r="K20" i="13"/>
  <c r="K21" i="13"/>
  <c r="K23" i="13"/>
  <c r="K24" i="13"/>
  <c r="K25" i="13"/>
  <c r="K26" i="13"/>
  <c r="K27" i="13"/>
  <c r="K28" i="13"/>
  <c r="K29" i="13"/>
  <c r="K30" i="13"/>
  <c r="K31" i="13"/>
  <c r="K32" i="13"/>
  <c r="K34" i="13"/>
  <c r="K36" i="13"/>
  <c r="K39" i="13"/>
  <c r="K40" i="13"/>
  <c r="K41" i="13"/>
  <c r="K42" i="13"/>
  <c r="K43" i="13"/>
  <c r="K44" i="13"/>
  <c r="K47" i="13"/>
  <c r="K49" i="13"/>
  <c r="K50" i="13"/>
  <c r="K51" i="13"/>
  <c r="K52" i="13"/>
  <c r="K57" i="13"/>
  <c r="K58" i="13"/>
  <c r="K59" i="13"/>
  <c r="K60" i="13"/>
  <c r="K62" i="13"/>
  <c r="K64" i="13"/>
  <c r="K65" i="13"/>
  <c r="K69" i="13"/>
  <c r="K70" i="13"/>
  <c r="K71" i="13"/>
  <c r="K72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2" i="13"/>
  <c r="K95" i="13"/>
  <c r="K96" i="13"/>
  <c r="K97" i="13"/>
  <c r="K99" i="13"/>
  <c r="K100" i="13"/>
  <c r="K101" i="13"/>
  <c r="K106" i="13"/>
  <c r="K107" i="13"/>
  <c r="K108" i="13"/>
  <c r="K109" i="13"/>
  <c r="K110" i="13"/>
  <c r="K112" i="13"/>
  <c r="K114" i="13"/>
  <c r="K115" i="13"/>
  <c r="K116" i="13"/>
  <c r="K117" i="13"/>
  <c r="K118" i="13"/>
  <c r="K120" i="13"/>
  <c r="K122" i="13"/>
  <c r="K123" i="13"/>
  <c r="K124" i="13"/>
  <c r="K125" i="13"/>
  <c r="K126" i="13"/>
  <c r="K127" i="13"/>
  <c r="K129" i="13"/>
  <c r="K130" i="13"/>
  <c r="K132" i="13"/>
  <c r="K133" i="13"/>
  <c r="J138" i="13"/>
  <c r="K138" i="13" s="1"/>
  <c r="K139" i="13"/>
  <c r="K141" i="13"/>
  <c r="K142" i="13"/>
  <c r="K143" i="13"/>
  <c r="K144" i="13"/>
  <c r="J140" i="13"/>
  <c r="K137" i="13"/>
  <c r="K136" i="13"/>
  <c r="G144" i="13"/>
  <c r="G143" i="13"/>
  <c r="G142" i="13"/>
  <c r="G141" i="13"/>
  <c r="G139" i="13"/>
  <c r="G137" i="13"/>
  <c r="G136" i="13"/>
  <c r="G133" i="13"/>
  <c r="G132" i="13"/>
  <c r="G130" i="13"/>
  <c r="G129" i="13"/>
  <c r="G127" i="13"/>
  <c r="G126" i="13"/>
  <c r="G125" i="13"/>
  <c r="G124" i="13"/>
  <c r="G123" i="13"/>
  <c r="G122" i="13"/>
  <c r="G120" i="13"/>
  <c r="G118" i="13"/>
  <c r="G117" i="13"/>
  <c r="G116" i="13"/>
  <c r="G115" i="13"/>
  <c r="G114" i="13"/>
  <c r="G112" i="13"/>
  <c r="G110" i="13"/>
  <c r="G109" i="13"/>
  <c r="G108" i="13"/>
  <c r="G107" i="13"/>
  <c r="G106" i="13"/>
  <c r="G101" i="13"/>
  <c r="G100" i="13"/>
  <c r="G99" i="13"/>
  <c r="G97" i="13"/>
  <c r="G96" i="13"/>
  <c r="G95" i="13"/>
  <c r="G92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2" i="13"/>
  <c r="G71" i="13"/>
  <c r="G70" i="13"/>
  <c r="G69" i="13"/>
  <c r="G65" i="13"/>
  <c r="G64" i="13"/>
  <c r="G62" i="13"/>
  <c r="G60" i="13"/>
  <c r="G59" i="13"/>
  <c r="G58" i="13"/>
  <c r="G57" i="13"/>
  <c r="G52" i="13"/>
  <c r="G44" i="13"/>
  <c r="G43" i="13"/>
  <c r="G42" i="13"/>
  <c r="G41" i="13"/>
  <c r="G40" i="13"/>
  <c r="G39" i="13"/>
  <c r="G36" i="13"/>
  <c r="G34" i="13"/>
  <c r="G32" i="13"/>
  <c r="G31" i="13"/>
  <c r="G30" i="13"/>
  <c r="G29" i="13"/>
  <c r="G28" i="13"/>
  <c r="G27" i="13"/>
  <c r="G26" i="13"/>
  <c r="G25" i="13"/>
  <c r="G24" i="13"/>
  <c r="G23" i="13"/>
  <c r="G21" i="13"/>
  <c r="G20" i="13"/>
  <c r="G19" i="13"/>
  <c r="G18" i="13"/>
  <c r="G17" i="13"/>
  <c r="G16" i="13"/>
  <c r="G15" i="13"/>
  <c r="G14" i="13"/>
  <c r="G13" i="13"/>
  <c r="F12" i="13"/>
  <c r="F11" i="13" s="1"/>
  <c r="F38" i="13"/>
  <c r="F45" i="13"/>
  <c r="F63" i="13"/>
  <c r="F61" i="13" s="1"/>
  <c r="F67" i="13"/>
  <c r="F66" i="13" s="1"/>
  <c r="F94" i="13"/>
  <c r="F98" i="13"/>
  <c r="F105" i="13"/>
  <c r="F103" i="13" s="1"/>
  <c r="F113" i="13"/>
  <c r="F111" i="13" s="1"/>
  <c r="F121" i="13"/>
  <c r="F119" i="13" s="1"/>
  <c r="F131" i="13"/>
  <c r="F128" i="13" s="1"/>
  <c r="F138" i="13"/>
  <c r="G138" i="13" s="1"/>
  <c r="F140" i="13"/>
  <c r="A145" i="13"/>
  <c r="A148" i="13"/>
  <c r="A149" i="13"/>
  <c r="A150" i="13"/>
  <c r="A151" i="13"/>
  <c r="W12" i="7"/>
  <c r="W11" i="7" s="1"/>
  <c r="W38" i="7"/>
  <c r="W46" i="7"/>
  <c r="W63" i="7"/>
  <c r="W68" i="7"/>
  <c r="W73" i="7"/>
  <c r="W94" i="7"/>
  <c r="W98" i="7"/>
  <c r="W105" i="7"/>
  <c r="W113" i="7"/>
  <c r="W121" i="7"/>
  <c r="W131" i="7"/>
  <c r="AC131" i="13" s="1"/>
  <c r="W138" i="7"/>
  <c r="W140" i="7"/>
  <c r="U13" i="7"/>
  <c r="U14" i="7"/>
  <c r="U15" i="7"/>
  <c r="U16" i="7"/>
  <c r="U17" i="7"/>
  <c r="U18" i="7"/>
  <c r="U19" i="7"/>
  <c r="U20" i="7"/>
  <c r="U21" i="7"/>
  <c r="U23" i="7"/>
  <c r="U24" i="7"/>
  <c r="U25" i="7"/>
  <c r="U26" i="7"/>
  <c r="U27" i="7"/>
  <c r="U28" i="7"/>
  <c r="U29" i="7"/>
  <c r="U30" i="7"/>
  <c r="U31" i="7"/>
  <c r="U32" i="7"/>
  <c r="U34" i="7"/>
  <c r="U36" i="7"/>
  <c r="U39" i="7"/>
  <c r="U40" i="7"/>
  <c r="U41" i="7"/>
  <c r="U42" i="7"/>
  <c r="U43" i="7"/>
  <c r="U44" i="7"/>
  <c r="U47" i="7"/>
  <c r="U48" i="7"/>
  <c r="U50" i="7"/>
  <c r="U51" i="7"/>
  <c r="U52" i="7"/>
  <c r="U57" i="7"/>
  <c r="U58" i="7"/>
  <c r="U59" i="7"/>
  <c r="U60" i="7"/>
  <c r="U62" i="7"/>
  <c r="U64" i="7"/>
  <c r="U65" i="7"/>
  <c r="U69" i="7"/>
  <c r="U70" i="7"/>
  <c r="U71" i="7"/>
  <c r="U72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1" i="7"/>
  <c r="U92" i="7"/>
  <c r="U95" i="7"/>
  <c r="U96" i="7"/>
  <c r="U97" i="7"/>
  <c r="U99" i="7"/>
  <c r="U100" i="7"/>
  <c r="U101" i="7"/>
  <c r="U104" i="7"/>
  <c r="U106" i="7"/>
  <c r="U107" i="7"/>
  <c r="U108" i="7"/>
  <c r="U109" i="7"/>
  <c r="U110" i="7"/>
  <c r="U112" i="7"/>
  <c r="U114" i="7"/>
  <c r="U115" i="7"/>
  <c r="U116" i="7"/>
  <c r="U117" i="7"/>
  <c r="U118" i="7"/>
  <c r="U120" i="7"/>
  <c r="U122" i="7"/>
  <c r="U123" i="7"/>
  <c r="U124" i="7"/>
  <c r="U125" i="7"/>
  <c r="U126" i="7"/>
  <c r="U127" i="7"/>
  <c r="U129" i="7"/>
  <c r="U130" i="7"/>
  <c r="U132" i="7"/>
  <c r="U133" i="7"/>
  <c r="U136" i="7"/>
  <c r="U137" i="7"/>
  <c r="U139" i="7"/>
  <c r="U141" i="7"/>
  <c r="U142" i="7"/>
  <c r="U143" i="7"/>
  <c r="U144" i="7"/>
  <c r="T12" i="7"/>
  <c r="T11" i="7" s="1"/>
  <c r="T38" i="7"/>
  <c r="T46" i="7"/>
  <c r="T45" i="7" s="1"/>
  <c r="T63" i="7"/>
  <c r="T61" i="7" s="1"/>
  <c r="T68" i="7"/>
  <c r="T67" i="7" s="1"/>
  <c r="T66" i="7" s="1"/>
  <c r="T73" i="7"/>
  <c r="T94" i="7"/>
  <c r="T98" i="7"/>
  <c r="T105" i="7"/>
  <c r="T103" i="7" s="1"/>
  <c r="T113" i="7"/>
  <c r="T111" i="7" s="1"/>
  <c r="T121" i="7"/>
  <c r="T119" i="7" s="1"/>
  <c r="T131" i="7"/>
  <c r="T128" i="7" s="1"/>
  <c r="T138" i="7"/>
  <c r="T140" i="7"/>
  <c r="S12" i="7"/>
  <c r="S11" i="7" s="1"/>
  <c r="S38" i="7"/>
  <c r="S46" i="7"/>
  <c r="S45" i="7" s="1"/>
  <c r="S63" i="7"/>
  <c r="S61" i="7" s="1"/>
  <c r="S68" i="7"/>
  <c r="S67" i="7" s="1"/>
  <c r="S66" i="7" s="1"/>
  <c r="S73" i="7"/>
  <c r="S94" i="7"/>
  <c r="S98" i="7"/>
  <c r="S105" i="7"/>
  <c r="S103" i="7" s="1"/>
  <c r="S113" i="7"/>
  <c r="S111" i="7" s="1"/>
  <c r="S121" i="7"/>
  <c r="S119" i="7" s="1"/>
  <c r="S131" i="7"/>
  <c r="S128" i="7" s="1"/>
  <c r="S138" i="7"/>
  <c r="S140" i="7"/>
  <c r="R13" i="7"/>
  <c r="R14" i="7"/>
  <c r="R15" i="7"/>
  <c r="R16" i="7"/>
  <c r="R17" i="7"/>
  <c r="R18" i="7"/>
  <c r="R19" i="7"/>
  <c r="R20" i="7"/>
  <c r="R21" i="7"/>
  <c r="R23" i="7"/>
  <c r="R24" i="7"/>
  <c r="R25" i="7"/>
  <c r="R26" i="7"/>
  <c r="R27" i="7"/>
  <c r="R28" i="7"/>
  <c r="R29" i="7"/>
  <c r="R30" i="7"/>
  <c r="R31" i="7"/>
  <c r="R32" i="7"/>
  <c r="R34" i="7"/>
  <c r="R36" i="7"/>
  <c r="R39" i="7"/>
  <c r="R40" i="7"/>
  <c r="R41" i="7"/>
  <c r="R42" i="7"/>
  <c r="R43" i="7"/>
  <c r="R44" i="7"/>
  <c r="R47" i="7"/>
  <c r="R48" i="7"/>
  <c r="R50" i="7"/>
  <c r="R51" i="7"/>
  <c r="R52" i="7"/>
  <c r="R57" i="7"/>
  <c r="R58" i="7"/>
  <c r="R59" i="7"/>
  <c r="R60" i="7"/>
  <c r="R62" i="7"/>
  <c r="R64" i="7"/>
  <c r="R65" i="7"/>
  <c r="R69" i="7"/>
  <c r="R70" i="7"/>
  <c r="R71" i="7"/>
  <c r="R72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1" i="7"/>
  <c r="R92" i="7"/>
  <c r="R95" i="7"/>
  <c r="R96" i="7"/>
  <c r="R97" i="7"/>
  <c r="R99" i="7"/>
  <c r="R100" i="7"/>
  <c r="R101" i="7"/>
  <c r="R104" i="7"/>
  <c r="R106" i="7"/>
  <c r="R107" i="7"/>
  <c r="R108" i="7"/>
  <c r="R109" i="7"/>
  <c r="R110" i="7"/>
  <c r="R112" i="7"/>
  <c r="R114" i="7"/>
  <c r="R115" i="7"/>
  <c r="R116" i="7"/>
  <c r="R117" i="7"/>
  <c r="R118" i="7"/>
  <c r="R120" i="7"/>
  <c r="R122" i="7"/>
  <c r="R123" i="7"/>
  <c r="R124" i="7"/>
  <c r="R125" i="7"/>
  <c r="R126" i="7"/>
  <c r="R127" i="7"/>
  <c r="R129" i="7"/>
  <c r="R130" i="7"/>
  <c r="R132" i="7"/>
  <c r="R133" i="7"/>
  <c r="R136" i="7"/>
  <c r="R138" i="7" s="1"/>
  <c r="R137" i="7"/>
  <c r="R139" i="7"/>
  <c r="R141" i="7"/>
  <c r="R142" i="7"/>
  <c r="R143" i="7"/>
  <c r="R144" i="7"/>
  <c r="Q12" i="7"/>
  <c r="Q11" i="7" s="1"/>
  <c r="Q38" i="7"/>
  <c r="Q46" i="7"/>
  <c r="Q45" i="7" s="1"/>
  <c r="Q63" i="7"/>
  <c r="Q61" i="7" s="1"/>
  <c r="Q68" i="7"/>
  <c r="Q67" i="7" s="1"/>
  <c r="Q66" i="7" s="1"/>
  <c r="Q73" i="7"/>
  <c r="Q94" i="7"/>
  <c r="Q98" i="7"/>
  <c r="Q105" i="7"/>
  <c r="Q103" i="7" s="1"/>
  <c r="Q113" i="7"/>
  <c r="Q111" i="7" s="1"/>
  <c r="Q121" i="7"/>
  <c r="Q119" i="7" s="1"/>
  <c r="Q131" i="7"/>
  <c r="Q128" i="7" s="1"/>
  <c r="Q138" i="7"/>
  <c r="Q140" i="7"/>
  <c r="P12" i="7"/>
  <c r="P11" i="7" s="1"/>
  <c r="P38" i="7"/>
  <c r="P46" i="7"/>
  <c r="P45" i="7" s="1"/>
  <c r="P63" i="7"/>
  <c r="P61" i="7" s="1"/>
  <c r="P68" i="7"/>
  <c r="P67" i="7" s="1"/>
  <c r="P66" i="7" s="1"/>
  <c r="P73" i="7"/>
  <c r="P94" i="7"/>
  <c r="P98" i="7"/>
  <c r="P105" i="7"/>
  <c r="P103" i="7" s="1"/>
  <c r="P113" i="7"/>
  <c r="P111" i="7" s="1"/>
  <c r="P121" i="7"/>
  <c r="P119" i="7" s="1"/>
  <c r="P131" i="7"/>
  <c r="P128" i="7" s="1"/>
  <c r="P138" i="7"/>
  <c r="P140" i="7"/>
  <c r="O13" i="7"/>
  <c r="O14" i="7"/>
  <c r="O15" i="7"/>
  <c r="O16" i="7"/>
  <c r="O17" i="7"/>
  <c r="O18" i="7"/>
  <c r="O19" i="7"/>
  <c r="O20" i="7"/>
  <c r="O21" i="7"/>
  <c r="O23" i="7"/>
  <c r="O24" i="7"/>
  <c r="O25" i="7"/>
  <c r="O26" i="7"/>
  <c r="O27" i="7"/>
  <c r="O28" i="7"/>
  <c r="O29" i="7"/>
  <c r="O30" i="7"/>
  <c r="O31" i="7"/>
  <c r="O32" i="7"/>
  <c r="O34" i="7"/>
  <c r="O33" i="7" s="1"/>
  <c r="O36" i="7"/>
  <c r="O39" i="7"/>
  <c r="O40" i="7"/>
  <c r="O41" i="7"/>
  <c r="O42" i="7"/>
  <c r="O43" i="7"/>
  <c r="O44" i="7"/>
  <c r="O47" i="7"/>
  <c r="O48" i="7"/>
  <c r="O50" i="7"/>
  <c r="O51" i="7"/>
  <c r="O52" i="7"/>
  <c r="O57" i="7"/>
  <c r="O58" i="7"/>
  <c r="O59" i="7"/>
  <c r="O60" i="7"/>
  <c r="O62" i="7"/>
  <c r="O64" i="7"/>
  <c r="O63" i="7" s="1"/>
  <c r="O65" i="7"/>
  <c r="O69" i="7"/>
  <c r="O70" i="7"/>
  <c r="O71" i="7"/>
  <c r="O72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1" i="7"/>
  <c r="O92" i="7"/>
  <c r="O95" i="7"/>
  <c r="O96" i="7"/>
  <c r="O97" i="7"/>
  <c r="O99" i="7"/>
  <c r="O100" i="7"/>
  <c r="O98" i="7" s="1"/>
  <c r="O101" i="7"/>
  <c r="O104" i="7"/>
  <c r="O106" i="7"/>
  <c r="O107" i="7"/>
  <c r="O108" i="7"/>
  <c r="O109" i="7"/>
  <c r="O110" i="7"/>
  <c r="O112" i="7"/>
  <c r="O114" i="7"/>
  <c r="O115" i="7"/>
  <c r="O116" i="7"/>
  <c r="O117" i="7"/>
  <c r="O118" i="7"/>
  <c r="O120" i="7"/>
  <c r="O122" i="7"/>
  <c r="O123" i="7"/>
  <c r="O124" i="7"/>
  <c r="O125" i="7"/>
  <c r="O126" i="7"/>
  <c r="O127" i="7"/>
  <c r="O129" i="7"/>
  <c r="O130" i="7"/>
  <c r="O132" i="7"/>
  <c r="O133" i="7"/>
  <c r="O136" i="7"/>
  <c r="O137" i="7"/>
  <c r="O139" i="7"/>
  <c r="O141" i="7"/>
  <c r="O142" i="7"/>
  <c r="O143" i="7"/>
  <c r="O144" i="7"/>
  <c r="N12" i="7"/>
  <c r="N11" i="7" s="1"/>
  <c r="N38" i="7"/>
  <c r="N46" i="7"/>
  <c r="N45" i="7" s="1"/>
  <c r="N63" i="7"/>
  <c r="N61" i="7" s="1"/>
  <c r="N68" i="7"/>
  <c r="N67" i="7" s="1"/>
  <c r="N66" i="7" s="1"/>
  <c r="N73" i="7"/>
  <c r="N94" i="7"/>
  <c r="N98" i="7"/>
  <c r="N105" i="7"/>
  <c r="N103" i="7" s="1"/>
  <c r="N113" i="7"/>
  <c r="N111" i="7"/>
  <c r="N121" i="7"/>
  <c r="N119" i="7" s="1"/>
  <c r="N131" i="7"/>
  <c r="N128" i="7" s="1"/>
  <c r="N138" i="7"/>
  <c r="N140" i="7"/>
  <c r="M12" i="7"/>
  <c r="M11" i="7" s="1"/>
  <c r="M38" i="7"/>
  <c r="M46" i="7"/>
  <c r="M45" i="7" s="1"/>
  <c r="M63" i="7"/>
  <c r="M61" i="7" s="1"/>
  <c r="M68" i="7"/>
  <c r="M67" i="7" s="1"/>
  <c r="M66" i="7" s="1"/>
  <c r="M73" i="7"/>
  <c r="M94" i="7"/>
  <c r="M98" i="7"/>
  <c r="M105" i="7"/>
  <c r="M103" i="7" s="1"/>
  <c r="M113" i="7"/>
  <c r="M111" i="7" s="1"/>
  <c r="M121" i="7"/>
  <c r="M119" i="7" s="1"/>
  <c r="M131" i="7"/>
  <c r="M128" i="7" s="1"/>
  <c r="M138" i="7"/>
  <c r="M140" i="7"/>
  <c r="L13" i="7"/>
  <c r="L14" i="7"/>
  <c r="L15" i="7"/>
  <c r="L16" i="7"/>
  <c r="L17" i="7"/>
  <c r="L18" i="7"/>
  <c r="L19" i="7"/>
  <c r="L20" i="7"/>
  <c r="L21" i="7"/>
  <c r="L23" i="7"/>
  <c r="L24" i="7"/>
  <c r="L25" i="7"/>
  <c r="L26" i="7"/>
  <c r="L27" i="7"/>
  <c r="L28" i="7"/>
  <c r="L29" i="7"/>
  <c r="L30" i="7"/>
  <c r="L31" i="7"/>
  <c r="L32" i="7"/>
  <c r="L34" i="7"/>
  <c r="L36" i="7"/>
  <c r="L39" i="7"/>
  <c r="L40" i="7"/>
  <c r="L41" i="7"/>
  <c r="L42" i="7"/>
  <c r="L43" i="7"/>
  <c r="L44" i="7"/>
  <c r="L47" i="7"/>
  <c r="L48" i="7"/>
  <c r="L50" i="7"/>
  <c r="L51" i="7"/>
  <c r="L52" i="7"/>
  <c r="L57" i="7"/>
  <c r="L58" i="7"/>
  <c r="L59" i="7"/>
  <c r="L60" i="7"/>
  <c r="L62" i="7"/>
  <c r="L64" i="7"/>
  <c r="L65" i="7"/>
  <c r="L69" i="7"/>
  <c r="L70" i="7"/>
  <c r="L71" i="7"/>
  <c r="L72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1" i="7"/>
  <c r="L92" i="7"/>
  <c r="L95" i="7"/>
  <c r="L96" i="7"/>
  <c r="L97" i="7"/>
  <c r="L99" i="7"/>
  <c r="L100" i="7"/>
  <c r="L101" i="7"/>
  <c r="L104" i="7"/>
  <c r="L106" i="7"/>
  <c r="L107" i="7"/>
  <c r="L108" i="7"/>
  <c r="L109" i="7"/>
  <c r="L110" i="7"/>
  <c r="L112" i="7"/>
  <c r="L114" i="7"/>
  <c r="L115" i="7"/>
  <c r="L116" i="7"/>
  <c r="L117" i="7"/>
  <c r="L118" i="7"/>
  <c r="L120" i="7"/>
  <c r="L122" i="7"/>
  <c r="L123" i="7"/>
  <c r="L124" i="7"/>
  <c r="L125" i="7"/>
  <c r="L126" i="7"/>
  <c r="L127" i="7"/>
  <c r="L129" i="7"/>
  <c r="L130" i="7"/>
  <c r="L132" i="7"/>
  <c r="L133" i="7"/>
  <c r="L136" i="7"/>
  <c r="L137" i="7"/>
  <c r="L139" i="7"/>
  <c r="L141" i="7"/>
  <c r="L142" i="7"/>
  <c r="L143" i="7"/>
  <c r="L144" i="7"/>
  <c r="K12" i="7"/>
  <c r="K11" i="7" s="1"/>
  <c r="K38" i="7"/>
  <c r="K46" i="7"/>
  <c r="K45" i="7" s="1"/>
  <c r="K63" i="7"/>
  <c r="K61" i="7" s="1"/>
  <c r="K68" i="7"/>
  <c r="K67" i="7" s="1"/>
  <c r="K66" i="7" s="1"/>
  <c r="K73" i="7"/>
  <c r="K94" i="7"/>
  <c r="K98" i="7"/>
  <c r="K105" i="7"/>
  <c r="K103" i="7" s="1"/>
  <c r="K113" i="7"/>
  <c r="K111" i="7" s="1"/>
  <c r="K121" i="7"/>
  <c r="K119" i="7" s="1"/>
  <c r="K131" i="7"/>
  <c r="K128" i="7" s="1"/>
  <c r="K138" i="7"/>
  <c r="K140" i="7"/>
  <c r="J12" i="7"/>
  <c r="J11" i="7" s="1"/>
  <c r="J38" i="7"/>
  <c r="J46" i="7"/>
  <c r="J45" i="7" s="1"/>
  <c r="J63" i="7"/>
  <c r="J61" i="7" s="1"/>
  <c r="J68" i="7"/>
  <c r="J67" i="7" s="1"/>
  <c r="J66" i="7" s="1"/>
  <c r="J73" i="7"/>
  <c r="J94" i="7"/>
  <c r="J98" i="7"/>
  <c r="J105" i="7"/>
  <c r="J103" i="7" s="1"/>
  <c r="J113" i="7"/>
  <c r="J111" i="7" s="1"/>
  <c r="J121" i="7"/>
  <c r="J119" i="7" s="1"/>
  <c r="J131" i="7"/>
  <c r="J128" i="7" s="1"/>
  <c r="J138" i="7"/>
  <c r="J140" i="7"/>
  <c r="I13" i="7"/>
  <c r="I14" i="7"/>
  <c r="I15" i="7"/>
  <c r="I16" i="7"/>
  <c r="I17" i="7"/>
  <c r="I18" i="7"/>
  <c r="I19" i="7"/>
  <c r="I20" i="7"/>
  <c r="I21" i="7"/>
  <c r="I23" i="7"/>
  <c r="I24" i="7"/>
  <c r="I25" i="7"/>
  <c r="I26" i="7"/>
  <c r="I27" i="7"/>
  <c r="I28" i="7"/>
  <c r="I29" i="7"/>
  <c r="I30" i="7"/>
  <c r="I31" i="7"/>
  <c r="I32" i="7"/>
  <c r="I34" i="7"/>
  <c r="I36" i="7"/>
  <c r="I39" i="7"/>
  <c r="I40" i="7"/>
  <c r="I41" i="7"/>
  <c r="I42" i="7"/>
  <c r="I43" i="7"/>
  <c r="I44" i="7"/>
  <c r="I47" i="7"/>
  <c r="I48" i="7"/>
  <c r="I50" i="7"/>
  <c r="I51" i="7"/>
  <c r="I52" i="7"/>
  <c r="I57" i="7"/>
  <c r="I58" i="7"/>
  <c r="I59" i="7"/>
  <c r="I60" i="7"/>
  <c r="I62" i="7"/>
  <c r="I64" i="7"/>
  <c r="I65" i="7"/>
  <c r="I69" i="7"/>
  <c r="I70" i="7"/>
  <c r="I71" i="7"/>
  <c r="I72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1" i="7"/>
  <c r="I92" i="7"/>
  <c r="I95" i="7"/>
  <c r="I96" i="7"/>
  <c r="I97" i="7"/>
  <c r="I99" i="7"/>
  <c r="I100" i="7"/>
  <c r="I101" i="7"/>
  <c r="I104" i="7"/>
  <c r="I106" i="7"/>
  <c r="I107" i="7"/>
  <c r="I108" i="7"/>
  <c r="I109" i="7"/>
  <c r="I110" i="7"/>
  <c r="I112" i="7"/>
  <c r="I114" i="7"/>
  <c r="I115" i="7"/>
  <c r="I116" i="7"/>
  <c r="I117" i="7"/>
  <c r="I118" i="7"/>
  <c r="I120" i="7"/>
  <c r="I122" i="7"/>
  <c r="I123" i="7"/>
  <c r="I124" i="7"/>
  <c r="I125" i="7"/>
  <c r="I126" i="7"/>
  <c r="I127" i="7"/>
  <c r="I129" i="7"/>
  <c r="I130" i="7"/>
  <c r="I132" i="7"/>
  <c r="I133" i="7"/>
  <c r="I136" i="7"/>
  <c r="I137" i="7"/>
  <c r="I139" i="7"/>
  <c r="I141" i="7"/>
  <c r="I142" i="7"/>
  <c r="I143" i="7"/>
  <c r="I144" i="7"/>
  <c r="H12" i="7"/>
  <c r="H11" i="7" s="1"/>
  <c r="H38" i="7"/>
  <c r="H46" i="7"/>
  <c r="H45" i="7" s="1"/>
  <c r="H63" i="7"/>
  <c r="H61" i="7" s="1"/>
  <c r="H68" i="7"/>
  <c r="H67" i="7" s="1"/>
  <c r="H66" i="7" s="1"/>
  <c r="H73" i="7"/>
  <c r="H94" i="7"/>
  <c r="H98" i="7"/>
  <c r="H105" i="7"/>
  <c r="H103" i="7" s="1"/>
  <c r="H113" i="7"/>
  <c r="H111" i="7" s="1"/>
  <c r="H121" i="7"/>
  <c r="H119" i="7" s="1"/>
  <c r="H131" i="7"/>
  <c r="H128" i="7" s="1"/>
  <c r="H138" i="7"/>
  <c r="H140" i="7"/>
  <c r="G12" i="7"/>
  <c r="G11" i="7" s="1"/>
  <c r="G38" i="7"/>
  <c r="G46" i="7"/>
  <c r="G45" i="7" s="1"/>
  <c r="G63" i="7"/>
  <c r="G61" i="7" s="1"/>
  <c r="G68" i="7"/>
  <c r="G67" i="7" s="1"/>
  <c r="G66" i="7" s="1"/>
  <c r="G73" i="7"/>
  <c r="G94" i="7"/>
  <c r="G98" i="7"/>
  <c r="G105" i="7"/>
  <c r="G103" i="7" s="1"/>
  <c r="G113" i="7"/>
  <c r="G111" i="7" s="1"/>
  <c r="G121" i="7"/>
  <c r="G119" i="7" s="1"/>
  <c r="G131" i="7"/>
  <c r="G128" i="7" s="1"/>
  <c r="G138" i="7"/>
  <c r="G140" i="7"/>
  <c r="F144" i="7"/>
  <c r="F143" i="7"/>
  <c r="F142" i="7"/>
  <c r="F141" i="7"/>
  <c r="F139" i="7"/>
  <c r="F137" i="7"/>
  <c r="F136" i="7"/>
  <c r="F133" i="7"/>
  <c r="F132" i="7"/>
  <c r="F130" i="7"/>
  <c r="F129" i="7"/>
  <c r="F127" i="7"/>
  <c r="F126" i="7"/>
  <c r="F125" i="7"/>
  <c r="F124" i="7"/>
  <c r="F123" i="7"/>
  <c r="F121" i="7" s="1"/>
  <c r="F122" i="7"/>
  <c r="F120" i="7"/>
  <c r="F118" i="7"/>
  <c r="F117" i="7"/>
  <c r="F116" i="7"/>
  <c r="F115" i="7"/>
  <c r="F114" i="7"/>
  <c r="F112" i="7"/>
  <c r="F110" i="7"/>
  <c r="F109" i="7"/>
  <c r="F108" i="7"/>
  <c r="F107" i="7"/>
  <c r="F106" i="7"/>
  <c r="F104" i="7"/>
  <c r="F101" i="7"/>
  <c r="F100" i="7"/>
  <c r="F98" i="7" s="1"/>
  <c r="F99" i="7"/>
  <c r="F97" i="7"/>
  <c r="F96" i="7"/>
  <c r="F95" i="7"/>
  <c r="F92" i="7"/>
  <c r="F91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2" i="7"/>
  <c r="F71" i="7"/>
  <c r="F70" i="7"/>
  <c r="F69" i="7"/>
  <c r="F65" i="7"/>
  <c r="F64" i="7"/>
  <c r="F63" i="7" s="1"/>
  <c r="F62" i="7"/>
  <c r="F60" i="7"/>
  <c r="F59" i="7"/>
  <c r="F58" i="7"/>
  <c r="F57" i="7"/>
  <c r="F52" i="7"/>
  <c r="F51" i="7"/>
  <c r="F48" i="7"/>
  <c r="F47" i="7"/>
  <c r="F44" i="7"/>
  <c r="F43" i="7"/>
  <c r="F42" i="7"/>
  <c r="F41" i="7"/>
  <c r="F40" i="7"/>
  <c r="F39" i="7"/>
  <c r="F36" i="7"/>
  <c r="F34" i="7"/>
  <c r="F32" i="7"/>
  <c r="F31" i="7"/>
  <c r="F30" i="7"/>
  <c r="F29" i="7"/>
  <c r="F28" i="7"/>
  <c r="F27" i="7"/>
  <c r="F26" i="7"/>
  <c r="F25" i="7"/>
  <c r="F24" i="7"/>
  <c r="F23" i="7"/>
  <c r="F21" i="7"/>
  <c r="F20" i="7"/>
  <c r="F19" i="7"/>
  <c r="F18" i="7"/>
  <c r="F17" i="7"/>
  <c r="F16" i="7"/>
  <c r="F15" i="7"/>
  <c r="F14" i="7"/>
  <c r="F13" i="7"/>
  <c r="F138" i="7"/>
  <c r="E12" i="7"/>
  <c r="E11" i="7" s="1"/>
  <c r="E38" i="7"/>
  <c r="E45" i="7"/>
  <c r="E63" i="7"/>
  <c r="E61" i="7" s="1"/>
  <c r="E68" i="7"/>
  <c r="E67" i="7" s="1"/>
  <c r="E66" i="7" s="1"/>
  <c r="E73" i="7"/>
  <c r="E94" i="7"/>
  <c r="E98" i="7"/>
  <c r="E105" i="7"/>
  <c r="E103" i="7" s="1"/>
  <c r="E113" i="7"/>
  <c r="E111" i="7" s="1"/>
  <c r="E121" i="7"/>
  <c r="E119" i="7" s="1"/>
  <c r="E131" i="7"/>
  <c r="E128" i="7" s="1"/>
  <c r="E138" i="7"/>
  <c r="E140" i="7"/>
  <c r="D12" i="7"/>
  <c r="D11" i="7" s="1"/>
  <c r="D38" i="7"/>
  <c r="D45" i="7"/>
  <c r="D63" i="7"/>
  <c r="D61" i="7" s="1"/>
  <c r="D68" i="7"/>
  <c r="D67" i="7" s="1"/>
  <c r="D66" i="7" s="1"/>
  <c r="D73" i="7"/>
  <c r="D94" i="7"/>
  <c r="D98" i="7"/>
  <c r="D105" i="7"/>
  <c r="D103" i="7" s="1"/>
  <c r="D113" i="7"/>
  <c r="D111" i="7" s="1"/>
  <c r="D121" i="7"/>
  <c r="D119" i="7" s="1"/>
  <c r="D131" i="7"/>
  <c r="D128" i="7" s="1"/>
  <c r="D138" i="7"/>
  <c r="D140" i="7"/>
  <c r="A11" i="7"/>
  <c r="B48" i="18"/>
  <c r="B47" i="18"/>
  <c r="B46" i="18"/>
  <c r="B45" i="18"/>
  <c r="B44" i="18"/>
  <c r="B43" i="18"/>
  <c r="B42" i="18"/>
  <c r="B41" i="18"/>
  <c r="B40" i="18"/>
  <c r="B39" i="18"/>
  <c r="C48" i="18"/>
  <c r="C47" i="18"/>
  <c r="C46" i="18"/>
  <c r="C45" i="18"/>
  <c r="C44" i="18"/>
  <c r="C43" i="18"/>
  <c r="C42" i="18"/>
  <c r="C41" i="18"/>
  <c r="C40" i="18"/>
  <c r="C39" i="18"/>
  <c r="E15" i="11"/>
  <c r="E14" i="11"/>
  <c r="K30" i="11" s="1"/>
  <c r="E13" i="11"/>
  <c r="L29" i="11" s="1"/>
  <c r="K29" i="11"/>
  <c r="E12" i="11"/>
  <c r="L28" i="11" s="1"/>
  <c r="N28" i="11"/>
  <c r="M28" i="11"/>
  <c r="K28" i="11"/>
  <c r="I28" i="11"/>
  <c r="E11" i="11"/>
  <c r="E10" i="11"/>
  <c r="K26" i="11" s="1"/>
  <c r="E9" i="11"/>
  <c r="L25" i="11" s="1"/>
  <c r="K25" i="11"/>
  <c r="E8" i="11"/>
  <c r="L24" i="11" s="1"/>
  <c r="K24" i="11"/>
  <c r="E7" i="11"/>
  <c r="K23" i="11" s="1"/>
  <c r="E6" i="11"/>
  <c r="D4" i="21"/>
  <c r="E4" i="21"/>
  <c r="F4" i="21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V4" i="21"/>
  <c r="W4" i="21"/>
  <c r="X4" i="21"/>
  <c r="A4" i="22"/>
  <c r="A5" i="22"/>
  <c r="A6" i="22"/>
  <c r="A7" i="22"/>
  <c r="A8" i="22"/>
  <c r="A9" i="22"/>
  <c r="A10" i="22"/>
  <c r="A11" i="22"/>
  <c r="A13" i="22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O23" i="18"/>
  <c r="O40" i="18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E4" i="13"/>
  <c r="F4" i="13"/>
  <c r="G4" i="13"/>
  <c r="H48" i="18"/>
  <c r="H40" i="18"/>
  <c r="A32" i="18"/>
  <c r="C23" i="18"/>
  <c r="C22" i="18"/>
  <c r="A48" i="18"/>
  <c r="A47" i="18"/>
  <c r="A46" i="18"/>
  <c r="A45" i="18"/>
  <c r="A44" i="18"/>
  <c r="A43" i="18"/>
  <c r="A42" i="18"/>
  <c r="A41" i="18"/>
  <c r="G23" i="18"/>
  <c r="G40" i="18" s="1"/>
  <c r="B23" i="18"/>
  <c r="A40" i="18"/>
  <c r="H22" i="18"/>
  <c r="G22" i="18"/>
  <c r="G39" i="18"/>
  <c r="B22" i="18"/>
  <c r="A39" i="18"/>
  <c r="M21" i="18"/>
  <c r="M38" i="18"/>
  <c r="L21" i="18"/>
  <c r="L38" i="18" s="1"/>
  <c r="K21" i="18"/>
  <c r="K38" i="18" s="1"/>
  <c r="J21" i="18"/>
  <c r="J38" i="18" s="1"/>
  <c r="M20" i="18"/>
  <c r="M37" i="18"/>
  <c r="L20" i="18"/>
  <c r="L37" i="18" s="1"/>
  <c r="K20" i="18"/>
  <c r="K37" i="18" s="1"/>
  <c r="J20" i="18"/>
  <c r="J37" i="18" s="1"/>
  <c r="M19" i="18"/>
  <c r="M36" i="18"/>
  <c r="L19" i="18"/>
  <c r="L36" i="18" s="1"/>
  <c r="K19" i="18"/>
  <c r="K36" i="18" s="1"/>
  <c r="J19" i="18"/>
  <c r="J36" i="18" s="1"/>
  <c r="O35" i="18"/>
  <c r="N35" i="18"/>
  <c r="M35" i="18"/>
  <c r="L35" i="18"/>
  <c r="K35" i="18"/>
  <c r="J35" i="18"/>
  <c r="C23" i="11"/>
  <c r="C24" i="11"/>
  <c r="C25" i="11"/>
  <c r="C26" i="11"/>
  <c r="C27" i="11"/>
  <c r="C28" i="11"/>
  <c r="C29" i="11"/>
  <c r="C30" i="11"/>
  <c r="C31" i="11"/>
  <c r="C22" i="11"/>
  <c r="B22" i="11"/>
  <c r="I4" i="7"/>
  <c r="H4" i="7"/>
  <c r="G4" i="7"/>
  <c r="L4" i="7"/>
  <c r="K4" i="7"/>
  <c r="J4" i="7"/>
  <c r="O4" i="7"/>
  <c r="N4" i="7"/>
  <c r="M4" i="7"/>
  <c r="R4" i="7"/>
  <c r="Q4" i="7"/>
  <c r="P4" i="7"/>
  <c r="U4" i="7"/>
  <c r="T4" i="7"/>
  <c r="S4" i="7"/>
  <c r="D4" i="7"/>
  <c r="E4" i="7"/>
  <c r="C31" i="18"/>
  <c r="C30" i="18"/>
  <c r="C29" i="18"/>
  <c r="C28" i="18"/>
  <c r="C27" i="18"/>
  <c r="C26" i="18"/>
  <c r="C25" i="18"/>
  <c r="C24" i="18"/>
  <c r="O31" i="18"/>
  <c r="O48" i="18" s="1"/>
  <c r="H31" i="18"/>
  <c r="G31" i="18"/>
  <c r="G48" i="18"/>
  <c r="B31" i="18"/>
  <c r="A31" i="18"/>
  <c r="M30" i="18"/>
  <c r="M47" i="18"/>
  <c r="H30" i="18"/>
  <c r="G30" i="18"/>
  <c r="G47" i="18" s="1"/>
  <c r="B30" i="18"/>
  <c r="A30" i="18"/>
  <c r="O29" i="18"/>
  <c r="O46" i="18" s="1"/>
  <c r="H29" i="18"/>
  <c r="G29" i="18"/>
  <c r="G46" i="18" s="1"/>
  <c r="B29" i="18"/>
  <c r="A29" i="18"/>
  <c r="M28" i="18"/>
  <c r="M45" i="18" s="1"/>
  <c r="H28" i="18"/>
  <c r="G28" i="18"/>
  <c r="G45" i="18" s="1"/>
  <c r="B28" i="18"/>
  <c r="A28" i="18"/>
  <c r="O27" i="18"/>
  <c r="O44" i="18" s="1"/>
  <c r="H27" i="18"/>
  <c r="G27" i="18"/>
  <c r="G44" i="18"/>
  <c r="B27" i="18"/>
  <c r="A27" i="18"/>
  <c r="M26" i="18"/>
  <c r="M43" i="18"/>
  <c r="H26" i="18"/>
  <c r="G26" i="18"/>
  <c r="G43" i="18" s="1"/>
  <c r="B26" i="18"/>
  <c r="A26" i="18"/>
  <c r="O25" i="18"/>
  <c r="O42" i="18" s="1"/>
  <c r="H25" i="18"/>
  <c r="G25" i="18"/>
  <c r="G42" i="18" s="1"/>
  <c r="B25" i="18"/>
  <c r="A25" i="18"/>
  <c r="M24" i="18"/>
  <c r="M41" i="18" s="1"/>
  <c r="H24" i="18"/>
  <c r="G24" i="18"/>
  <c r="G41" i="18" s="1"/>
  <c r="B24" i="18"/>
  <c r="A24" i="18"/>
  <c r="H23" i="18"/>
  <c r="A23" i="18"/>
  <c r="A22" i="18"/>
  <c r="O21" i="18"/>
  <c r="O38" i="18" s="1"/>
  <c r="N21" i="18"/>
  <c r="N38" i="18" s="1"/>
  <c r="O20" i="18"/>
  <c r="O37" i="18"/>
  <c r="N20" i="18"/>
  <c r="N37" i="18" s="1"/>
  <c r="O19" i="18"/>
  <c r="O36" i="18" s="1"/>
  <c r="N19" i="18"/>
  <c r="N36" i="18" s="1"/>
  <c r="O18" i="18"/>
  <c r="N18" i="18"/>
  <c r="M18" i="18"/>
  <c r="L18" i="18"/>
  <c r="K18" i="18"/>
  <c r="J18" i="18"/>
  <c r="A15" i="18"/>
  <c r="A14" i="18"/>
  <c r="A13" i="18"/>
  <c r="A12" i="18"/>
  <c r="A11" i="18"/>
  <c r="A10" i="18"/>
  <c r="A9" i="18"/>
  <c r="A8" i="18"/>
  <c r="A7" i="18"/>
  <c r="A6" i="18"/>
  <c r="O2" i="18"/>
  <c r="N2" i="18"/>
  <c r="M2" i="18"/>
  <c r="L2" i="18"/>
  <c r="K2" i="18"/>
  <c r="J2" i="18"/>
  <c r="N21" i="11"/>
  <c r="M21" i="11"/>
  <c r="L21" i="11"/>
  <c r="K21" i="11"/>
  <c r="J21" i="11"/>
  <c r="I21" i="11"/>
  <c r="N20" i="11"/>
  <c r="M20" i="11"/>
  <c r="L20" i="11"/>
  <c r="K20" i="11"/>
  <c r="J20" i="11"/>
  <c r="I20" i="11"/>
  <c r="N19" i="11"/>
  <c r="M19" i="11"/>
  <c r="L19" i="11"/>
  <c r="K19" i="11"/>
  <c r="J19" i="11"/>
  <c r="I19" i="11"/>
  <c r="L18" i="11"/>
  <c r="L2" i="11"/>
  <c r="M18" i="11"/>
  <c r="M2" i="11"/>
  <c r="F4" i="7"/>
  <c r="G24" i="11"/>
  <c r="G25" i="11"/>
  <c r="G26" i="11"/>
  <c r="G27" i="11"/>
  <c r="G28" i="11"/>
  <c r="G29" i="11"/>
  <c r="G30" i="11"/>
  <c r="G31" i="11"/>
  <c r="N18" i="11"/>
  <c r="K18" i="11"/>
  <c r="J18" i="11"/>
  <c r="I18" i="11"/>
  <c r="A14" i="5"/>
  <c r="A13" i="5"/>
  <c r="A12" i="5"/>
  <c r="A11" i="5"/>
  <c r="A10" i="5"/>
  <c r="A9" i="5"/>
  <c r="A8" i="5"/>
  <c r="A7" i="5"/>
  <c r="A6" i="5"/>
  <c r="A5" i="5"/>
  <c r="A5" i="14"/>
  <c r="A6" i="14"/>
  <c r="A7" i="14"/>
  <c r="A8" i="14"/>
  <c r="A9" i="14"/>
  <c r="A10" i="14"/>
  <c r="A11" i="14"/>
  <c r="A13" i="14"/>
  <c r="A14" i="14"/>
  <c r="A4" i="14"/>
  <c r="A5" i="16"/>
  <c r="A6" i="16"/>
  <c r="A7" i="16"/>
  <c r="A8" i="16"/>
  <c r="A9" i="16"/>
  <c r="A10" i="16"/>
  <c r="A11" i="16"/>
  <c r="A12" i="16"/>
  <c r="A13" i="16"/>
  <c r="AB4" i="13"/>
  <c r="AC4" i="13"/>
  <c r="AD4" i="13"/>
  <c r="AE4" i="13"/>
  <c r="AF4" i="13"/>
  <c r="AG4" i="13"/>
  <c r="AH4" i="13"/>
  <c r="AI4" i="13"/>
  <c r="AJ4" i="13"/>
  <c r="D4" i="13"/>
  <c r="I2" i="11"/>
  <c r="J2" i="11"/>
  <c r="K2" i="11"/>
  <c r="N2" i="11"/>
  <c r="A31" i="11"/>
  <c r="A30" i="11"/>
  <c r="A29" i="11"/>
  <c r="A28" i="11"/>
  <c r="A27" i="11"/>
  <c r="A26" i="11"/>
  <c r="A25" i="11"/>
  <c r="A24" i="11"/>
  <c r="A23" i="11"/>
  <c r="A22" i="11"/>
  <c r="A7" i="11"/>
  <c r="A8" i="11"/>
  <c r="A9" i="11"/>
  <c r="A10" i="11"/>
  <c r="A11" i="11"/>
  <c r="A12" i="11"/>
  <c r="A13" i="11"/>
  <c r="A14" i="11"/>
  <c r="A15" i="11"/>
  <c r="A6" i="11"/>
  <c r="V4" i="7"/>
  <c r="W4" i="7"/>
  <c r="X4" i="7"/>
  <c r="F23" i="11"/>
  <c r="G23" i="11"/>
  <c r="B23" i="11"/>
  <c r="F24" i="11"/>
  <c r="B24" i="11"/>
  <c r="F25" i="11"/>
  <c r="B25" i="11"/>
  <c r="F26" i="11"/>
  <c r="B26" i="11"/>
  <c r="F27" i="11"/>
  <c r="B27" i="11"/>
  <c r="F28" i="11"/>
  <c r="B28" i="11"/>
  <c r="F29" i="11"/>
  <c r="B29" i="11"/>
  <c r="F30" i="11"/>
  <c r="B30" i="11"/>
  <c r="F31" i="11"/>
  <c r="B31" i="11"/>
  <c r="G22" i="11"/>
  <c r="F22" i="11"/>
  <c r="K22" i="18"/>
  <c r="J23" i="18"/>
  <c r="N23" i="18"/>
  <c r="L24" i="18"/>
  <c r="L41" i="18" s="1"/>
  <c r="J25" i="18"/>
  <c r="N25" i="18"/>
  <c r="N42" i="18" s="1"/>
  <c r="L26" i="18"/>
  <c r="L43" i="18" s="1"/>
  <c r="J27" i="18"/>
  <c r="N27" i="18"/>
  <c r="N44" i="18"/>
  <c r="L28" i="18"/>
  <c r="L45" i="18" s="1"/>
  <c r="J29" i="18"/>
  <c r="J46" i="18" s="1"/>
  <c r="N29" i="18"/>
  <c r="N46" i="18"/>
  <c r="L30" i="18"/>
  <c r="L47" i="18" s="1"/>
  <c r="J31" i="18"/>
  <c r="J48" i="18" s="1"/>
  <c r="N31" i="18"/>
  <c r="N48" i="18" s="1"/>
  <c r="I12" i="7"/>
  <c r="W128" i="7"/>
  <c r="W61" i="7"/>
  <c r="J23" i="11"/>
  <c r="N23" i="11"/>
  <c r="N26" i="11"/>
  <c r="J30" i="11"/>
  <c r="N30" i="11"/>
  <c r="J22" i="18"/>
  <c r="J39" i="18" s="1"/>
  <c r="O22" i="18"/>
  <c r="O39" i="18" s="1"/>
  <c r="M23" i="18"/>
  <c r="M40" i="18" s="1"/>
  <c r="K24" i="18"/>
  <c r="K41" i="18" s="1"/>
  <c r="O24" i="18"/>
  <c r="O41" i="18" s="1"/>
  <c r="M25" i="18"/>
  <c r="M42" i="18"/>
  <c r="K26" i="18"/>
  <c r="K43" i="18" s="1"/>
  <c r="O26" i="18"/>
  <c r="O43" i="18" s="1"/>
  <c r="M27" i="18"/>
  <c r="M44" i="18" s="1"/>
  <c r="K28" i="18"/>
  <c r="K45" i="18"/>
  <c r="O28" i="18"/>
  <c r="O45" i="18" s="1"/>
  <c r="M29" i="18"/>
  <c r="M46" i="18" s="1"/>
  <c r="K30" i="18"/>
  <c r="K47" i="18" s="1"/>
  <c r="O30" i="18"/>
  <c r="O47" i="18"/>
  <c r="M31" i="18"/>
  <c r="M48" i="18" s="1"/>
  <c r="I138" i="7"/>
  <c r="M23" i="11"/>
  <c r="I26" i="11"/>
  <c r="M26" i="11"/>
  <c r="N27" i="11"/>
  <c r="I30" i="11"/>
  <c r="M30" i="11"/>
  <c r="N31" i="11"/>
  <c r="M22" i="18"/>
  <c r="M39" i="18" s="1"/>
  <c r="L23" i="18"/>
  <c r="L40" i="18" s="1"/>
  <c r="J24" i="18"/>
  <c r="J41" i="18" s="1"/>
  <c r="N24" i="18"/>
  <c r="N41" i="18" s="1"/>
  <c r="L25" i="18"/>
  <c r="L42" i="18" s="1"/>
  <c r="J26" i="18"/>
  <c r="N26" i="18"/>
  <c r="N43" i="18" s="1"/>
  <c r="L27" i="18"/>
  <c r="L44" i="18" s="1"/>
  <c r="J28" i="18"/>
  <c r="N28" i="18"/>
  <c r="N45" i="18"/>
  <c r="L29" i="18"/>
  <c r="L46" i="18" s="1"/>
  <c r="J30" i="18"/>
  <c r="N30" i="18"/>
  <c r="N47" i="18"/>
  <c r="L31" i="18"/>
  <c r="L48" i="18" s="1"/>
  <c r="R12" i="7"/>
  <c r="J24" i="11"/>
  <c r="I27" i="11"/>
  <c r="I31" i="11"/>
  <c r="L22" i="18"/>
  <c r="L32" i="18" s="1"/>
  <c r="K23" i="18"/>
  <c r="K40" i="18"/>
  <c r="K25" i="18"/>
  <c r="K42" i="18" s="1"/>
  <c r="K27" i="18"/>
  <c r="K44" i="18" s="1"/>
  <c r="K29" i="18"/>
  <c r="K46" i="18" s="1"/>
  <c r="K31" i="18"/>
  <c r="K48" i="18"/>
  <c r="F113" i="7"/>
  <c r="F111" i="7" s="1"/>
  <c r="I140" i="7"/>
  <c r="W67" i="7"/>
  <c r="W66" i="7" s="1"/>
  <c r="S131" i="13"/>
  <c r="W73" i="13"/>
  <c r="AA140" i="13"/>
  <c r="W61" i="23"/>
  <c r="W60" i="21"/>
  <c r="W60" i="23" s="1"/>
  <c r="O54" i="21"/>
  <c r="O79" i="21"/>
  <c r="R64" i="21"/>
  <c r="R98" i="21"/>
  <c r="O42" i="21"/>
  <c r="O114" i="21"/>
  <c r="R83" i="21"/>
  <c r="R61" i="21"/>
  <c r="X30" i="21"/>
  <c r="W22" i="21"/>
  <c r="W11" i="21" s="1"/>
  <c r="E22" i="18"/>
  <c r="J42" i="18"/>
  <c r="J47" i="18"/>
  <c r="J40" i="18"/>
  <c r="L39" i="18"/>
  <c r="J45" i="18"/>
  <c r="M32" i="18"/>
  <c r="W22" i="23"/>
  <c r="J43" i="18"/>
  <c r="J44" i="18"/>
  <c r="K39" i="18"/>
  <c r="W11" i="23"/>
  <c r="R60" i="21" l="1"/>
  <c r="L22" i="11"/>
  <c r="K22" i="11"/>
  <c r="L31" i="11"/>
  <c r="K31" i="11"/>
  <c r="E39" i="18"/>
  <c r="O32" i="18"/>
  <c r="F22" i="18"/>
  <c r="K32" i="18"/>
  <c r="L27" i="11"/>
  <c r="K27" i="11"/>
  <c r="M47" i="21"/>
  <c r="N47" i="21"/>
  <c r="P107" i="21"/>
  <c r="P87" i="21" s="1"/>
  <c r="P119" i="21" s="1"/>
  <c r="S87" i="21"/>
  <c r="V43" i="21"/>
  <c r="V44" i="21"/>
  <c r="O61" i="21"/>
  <c r="O60" i="21" s="1"/>
  <c r="V71" i="21"/>
  <c r="X71" i="21" s="1"/>
  <c r="V72" i="21"/>
  <c r="V74" i="21"/>
  <c r="O76" i="21"/>
  <c r="O75" i="21" s="1"/>
  <c r="V82" i="21"/>
  <c r="X82" i="21" s="1"/>
  <c r="F83" i="21"/>
  <c r="V84" i="21"/>
  <c r="V85" i="21"/>
  <c r="X86" i="21"/>
  <c r="V86" i="21"/>
  <c r="V89" i="21"/>
  <c r="V90" i="21"/>
  <c r="V91" i="21"/>
  <c r="V93" i="21"/>
  <c r="V94" i="21"/>
  <c r="V96" i="21"/>
  <c r="X97" i="21"/>
  <c r="V97" i="21"/>
  <c r="F98" i="21"/>
  <c r="V99" i="21"/>
  <c r="X99" i="21" s="1"/>
  <c r="V100" i="21"/>
  <c r="F101" i="21"/>
  <c r="V102" i="21"/>
  <c r="X102" i="21" s="1"/>
  <c r="V103" i="21"/>
  <c r="V105" i="21"/>
  <c r="V106" i="21"/>
  <c r="V117" i="21"/>
  <c r="X117" i="21" s="1"/>
  <c r="V118" i="21"/>
  <c r="T22" i="21"/>
  <c r="T11" i="21" s="1"/>
  <c r="R17" i="21"/>
  <c r="V40" i="21"/>
  <c r="F23" i="21"/>
  <c r="V24" i="21"/>
  <c r="V18" i="21"/>
  <c r="X18" i="21" s="1"/>
  <c r="J22" i="21"/>
  <c r="J11" i="21" s="1"/>
  <c r="K47" i="21"/>
  <c r="I113" i="7"/>
  <c r="I94" i="7"/>
  <c r="V50" i="7"/>
  <c r="X50" i="7" s="1"/>
  <c r="L140" i="7"/>
  <c r="L94" i="7"/>
  <c r="L68" i="7"/>
  <c r="R121" i="7"/>
  <c r="R119" i="7" s="1"/>
  <c r="U94" i="7"/>
  <c r="K68" i="13"/>
  <c r="K33" i="13"/>
  <c r="AA33" i="13"/>
  <c r="D60" i="21"/>
  <c r="D75" i="21"/>
  <c r="D107" i="21"/>
  <c r="F95" i="21"/>
  <c r="M60" i="21"/>
  <c r="Q60" i="21"/>
  <c r="Q75" i="21"/>
  <c r="W107" i="21"/>
  <c r="U42" i="21"/>
  <c r="V45" i="21"/>
  <c r="X45" i="21" s="1"/>
  <c r="V46" i="21"/>
  <c r="X46" i="21" s="1"/>
  <c r="F48" i="21"/>
  <c r="V49" i="21"/>
  <c r="V50" i="21"/>
  <c r="X50" i="21" s="1"/>
  <c r="V52" i="21"/>
  <c r="X52" i="21" s="1"/>
  <c r="V53" i="21"/>
  <c r="X53" i="21" s="1"/>
  <c r="F54" i="21"/>
  <c r="V55" i="21"/>
  <c r="V56" i="21"/>
  <c r="V58" i="21"/>
  <c r="V59" i="21"/>
  <c r="X59" i="21" s="1"/>
  <c r="F61" i="21"/>
  <c r="V62" i="21"/>
  <c r="V63" i="21"/>
  <c r="V65" i="21"/>
  <c r="V66" i="21"/>
  <c r="X66" i="21" s="1"/>
  <c r="F67" i="21"/>
  <c r="V68" i="21"/>
  <c r="V69" i="21"/>
  <c r="V70" i="21"/>
  <c r="U76" i="21"/>
  <c r="V77" i="21"/>
  <c r="X77" i="21" s="1"/>
  <c r="V78" i="21"/>
  <c r="X78" i="21" s="1"/>
  <c r="X76" i="21" s="1"/>
  <c r="F79" i="21"/>
  <c r="V80" i="21"/>
  <c r="X80" i="21" s="1"/>
  <c r="R79" i="21"/>
  <c r="R75" i="21" s="1"/>
  <c r="V81" i="21"/>
  <c r="X85" i="21"/>
  <c r="X106" i="21"/>
  <c r="U108" i="21"/>
  <c r="U107" i="21" s="1"/>
  <c r="V109" i="21"/>
  <c r="X109" i="21" s="1"/>
  <c r="V110" i="21"/>
  <c r="O111" i="21"/>
  <c r="V112" i="21"/>
  <c r="V113" i="21"/>
  <c r="X113" i="21" s="1"/>
  <c r="V115" i="21"/>
  <c r="X115" i="21" s="1"/>
  <c r="V116" i="21"/>
  <c r="X27" i="21"/>
  <c r="O29" i="21"/>
  <c r="V37" i="21"/>
  <c r="X37" i="21" s="1"/>
  <c r="V34" i="21"/>
  <c r="V31" i="21"/>
  <c r="V25" i="21"/>
  <c r="X25" i="21" s="1"/>
  <c r="V21" i="21"/>
  <c r="V19" i="21"/>
  <c r="X19" i="21" s="1"/>
  <c r="V16" i="21"/>
  <c r="V14" i="21"/>
  <c r="X14" i="21" s="1"/>
  <c r="H107" i="21"/>
  <c r="J47" i="21"/>
  <c r="J41" i="21" s="1"/>
  <c r="J73" i="21" s="1"/>
  <c r="U29" i="21"/>
  <c r="U23" i="21"/>
  <c r="R32" i="21"/>
  <c r="R26" i="21"/>
  <c r="O35" i="21"/>
  <c r="X15" i="21"/>
  <c r="F38" i="21"/>
  <c r="G60" i="21"/>
  <c r="G47" i="21"/>
  <c r="H47" i="21"/>
  <c r="I54" i="21"/>
  <c r="I48" i="21"/>
  <c r="I42" i="21"/>
  <c r="I35" i="21"/>
  <c r="I26" i="21"/>
  <c r="G75" i="21"/>
  <c r="G107" i="21"/>
  <c r="G87" i="21" s="1"/>
  <c r="G119" i="21" s="1"/>
  <c r="I108" i="21"/>
  <c r="I101" i="21"/>
  <c r="I95" i="21"/>
  <c r="I83" i="21"/>
  <c r="L48" i="21"/>
  <c r="L76" i="21"/>
  <c r="L79" i="21"/>
  <c r="J107" i="21"/>
  <c r="J87" i="21" s="1"/>
  <c r="J119" i="21" s="1"/>
  <c r="K107" i="21"/>
  <c r="L111" i="21"/>
  <c r="L104" i="21"/>
  <c r="L95" i="21"/>
  <c r="L83" i="21"/>
  <c r="I88" i="23"/>
  <c r="AS120" i="13"/>
  <c r="AQ120" i="13"/>
  <c r="AO120" i="13"/>
  <c r="AP104" i="13"/>
  <c r="AN104" i="13"/>
  <c r="AH104" i="13"/>
  <c r="AJ104" i="13" s="1"/>
  <c r="AS35" i="13"/>
  <c r="AQ35" i="13"/>
  <c r="AO35" i="13"/>
  <c r="AH35" i="13"/>
  <c r="AJ35" i="13" s="1"/>
  <c r="AE35" i="13"/>
  <c r="AG35" i="13" s="1"/>
  <c r="AS90" i="13"/>
  <c r="AQ90" i="13"/>
  <c r="AO90" i="13"/>
  <c r="AE90" i="13"/>
  <c r="AG90" i="13" s="1"/>
  <c r="AS91" i="13"/>
  <c r="AQ91" i="13"/>
  <c r="AO91" i="13"/>
  <c r="AH91" i="13"/>
  <c r="AJ91" i="13" s="1"/>
  <c r="AR120" i="13"/>
  <c r="AP120" i="13"/>
  <c r="AN120" i="13"/>
  <c r="AQ104" i="13"/>
  <c r="AO104" i="13"/>
  <c r="AE104" i="13"/>
  <c r="AG104" i="13" s="1"/>
  <c r="AR35" i="13"/>
  <c r="AP35" i="13"/>
  <c r="AN35" i="13"/>
  <c r="AR90" i="13"/>
  <c r="AP90" i="13"/>
  <c r="AN90" i="13"/>
  <c r="AH90" i="13"/>
  <c r="AJ90" i="13" s="1"/>
  <c r="AR91" i="13"/>
  <c r="AP91" i="13"/>
  <c r="AN91" i="13"/>
  <c r="AE91" i="13"/>
  <c r="AG91" i="13" s="1"/>
  <c r="AM120" i="13"/>
  <c r="AK120" i="13"/>
  <c r="AL104" i="13"/>
  <c r="AM35" i="13"/>
  <c r="AK35" i="13"/>
  <c r="AB35" i="13"/>
  <c r="AD35" i="13" s="1"/>
  <c r="AM90" i="13"/>
  <c r="AK90" i="13"/>
  <c r="AB90" i="13"/>
  <c r="AD90" i="13" s="1"/>
  <c r="AM91" i="13"/>
  <c r="AK91" i="13"/>
  <c r="AL120" i="13"/>
  <c r="AM104" i="13"/>
  <c r="AK104" i="13"/>
  <c r="AB104" i="13"/>
  <c r="AD104" i="13" s="1"/>
  <c r="AL35" i="13"/>
  <c r="AL90" i="13"/>
  <c r="AL91" i="13"/>
  <c r="AB91" i="13"/>
  <c r="AD91" i="13" s="1"/>
  <c r="V28" i="21"/>
  <c r="X28" i="21" s="1"/>
  <c r="X26" i="21" s="1"/>
  <c r="AI27" i="23"/>
  <c r="Y33" i="7"/>
  <c r="V39" i="21"/>
  <c r="AE90" i="7"/>
  <c r="AB90" i="7"/>
  <c r="AD49" i="7"/>
  <c r="AB49" i="7"/>
  <c r="AD90" i="7"/>
  <c r="AA90" i="7"/>
  <c r="AC90" i="7" s="1"/>
  <c r="AE49" i="7"/>
  <c r="AA49" i="7"/>
  <c r="AC49" i="7" s="1"/>
  <c r="AD137" i="7"/>
  <c r="AD136" i="7"/>
  <c r="AD139" i="7"/>
  <c r="AD144" i="7"/>
  <c r="AD143" i="7"/>
  <c r="AD142" i="7"/>
  <c r="AD141" i="7"/>
  <c r="AD133" i="7"/>
  <c r="AD132" i="7"/>
  <c r="AD130" i="7"/>
  <c r="AD129" i="7"/>
  <c r="AD127" i="7"/>
  <c r="AD126" i="7"/>
  <c r="AD125" i="7"/>
  <c r="AD124" i="7"/>
  <c r="AD123" i="7"/>
  <c r="AD122" i="7"/>
  <c r="AD120" i="7"/>
  <c r="AD118" i="7"/>
  <c r="AD117" i="7"/>
  <c r="AD116" i="7"/>
  <c r="AD115" i="7"/>
  <c r="AD114" i="7"/>
  <c r="AD112" i="7"/>
  <c r="AD110" i="7"/>
  <c r="AD109" i="7"/>
  <c r="AD108" i="7"/>
  <c r="AD107" i="7"/>
  <c r="AD106" i="7"/>
  <c r="AD104" i="7"/>
  <c r="AD101" i="7"/>
  <c r="AD100" i="7"/>
  <c r="AD99" i="7"/>
  <c r="AD97" i="7"/>
  <c r="AD96" i="7"/>
  <c r="AD95" i="7"/>
  <c r="AD92" i="7"/>
  <c r="AD91" i="7"/>
  <c r="AD89" i="7"/>
  <c r="AD88" i="7"/>
  <c r="AD87" i="7"/>
  <c r="AD86" i="7"/>
  <c r="AD85" i="7"/>
  <c r="AD84" i="7"/>
  <c r="AD83" i="7"/>
  <c r="AD82" i="7"/>
  <c r="AD81" i="7"/>
  <c r="AD80" i="7"/>
  <c r="AD79" i="7"/>
  <c r="AD78" i="7"/>
  <c r="AD77" i="7"/>
  <c r="AD76" i="7"/>
  <c r="AD75" i="7"/>
  <c r="AD74" i="7"/>
  <c r="AD72" i="7"/>
  <c r="AD71" i="7"/>
  <c r="AD70" i="7"/>
  <c r="AD69" i="7"/>
  <c r="AD65" i="7"/>
  <c r="AD64" i="7"/>
  <c r="AD63" i="7" s="1"/>
  <c r="AD62" i="7"/>
  <c r="AD60" i="7"/>
  <c r="AD59" i="7"/>
  <c r="AD58" i="7"/>
  <c r="AD57" i="7"/>
  <c r="AD56" i="7"/>
  <c r="AD55" i="7"/>
  <c r="AD54" i="7"/>
  <c r="AD53" i="7"/>
  <c r="AD52" i="7"/>
  <c r="AD51" i="7"/>
  <c r="AD50" i="7"/>
  <c r="AD48" i="7"/>
  <c r="AD47" i="7"/>
  <c r="AD44" i="7"/>
  <c r="AD43" i="7"/>
  <c r="AD42" i="7"/>
  <c r="AD41" i="7"/>
  <c r="AD40" i="7"/>
  <c r="AD39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A53" i="7"/>
  <c r="AA54" i="7"/>
  <c r="AB55" i="7"/>
  <c r="AB56" i="7"/>
  <c r="AB35" i="7"/>
  <c r="AE137" i="7"/>
  <c r="AE136" i="7"/>
  <c r="AE139" i="7"/>
  <c r="AF139" i="7" s="1"/>
  <c r="AE144" i="7"/>
  <c r="AE143" i="7"/>
  <c r="AE142" i="7"/>
  <c r="AE141" i="7"/>
  <c r="AE133" i="7"/>
  <c r="AE132" i="7"/>
  <c r="AE131" i="7" s="1"/>
  <c r="AE130" i="7"/>
  <c r="AE129" i="7"/>
  <c r="AE127" i="7"/>
  <c r="AE126" i="7"/>
  <c r="AE125" i="7"/>
  <c r="AE124" i="7"/>
  <c r="AE123" i="7"/>
  <c r="AE122" i="7"/>
  <c r="AE120" i="7"/>
  <c r="AE118" i="7"/>
  <c r="AE117" i="7"/>
  <c r="AE116" i="7"/>
  <c r="AE115" i="7"/>
  <c r="AE114" i="7"/>
  <c r="AF114" i="7" s="1"/>
  <c r="AE112" i="7"/>
  <c r="AE110" i="7"/>
  <c r="AE109" i="7"/>
  <c r="AE108" i="7"/>
  <c r="AE107" i="7"/>
  <c r="AE106" i="7"/>
  <c r="AE104" i="7"/>
  <c r="AE101" i="7"/>
  <c r="AE100" i="7"/>
  <c r="AE99" i="7"/>
  <c r="AE97" i="7"/>
  <c r="AE96" i="7"/>
  <c r="AE95" i="7"/>
  <c r="AE92" i="7"/>
  <c r="AE91" i="7"/>
  <c r="AE89" i="7"/>
  <c r="AE88" i="7"/>
  <c r="AE87" i="7"/>
  <c r="AE86" i="7"/>
  <c r="AE85" i="7"/>
  <c r="AE84" i="7"/>
  <c r="AE83" i="7"/>
  <c r="AE82" i="7"/>
  <c r="AE81" i="7"/>
  <c r="AE80" i="7"/>
  <c r="AE79" i="7"/>
  <c r="AE78" i="7"/>
  <c r="AE77" i="7"/>
  <c r="AE76" i="7"/>
  <c r="AE75" i="7"/>
  <c r="AE74" i="7"/>
  <c r="AE72" i="7"/>
  <c r="AE71" i="7"/>
  <c r="AE70" i="7"/>
  <c r="AE69" i="7"/>
  <c r="AE65" i="7"/>
  <c r="AE64" i="7"/>
  <c r="AE62" i="7"/>
  <c r="AE60" i="7"/>
  <c r="AE59" i="7"/>
  <c r="AE58" i="7"/>
  <c r="AE57" i="7"/>
  <c r="AE56" i="7"/>
  <c r="AE55" i="7"/>
  <c r="AE54" i="7"/>
  <c r="AE53" i="7"/>
  <c r="AE52" i="7"/>
  <c r="AE51" i="7"/>
  <c r="AF51" i="7" s="1"/>
  <c r="AE50" i="7"/>
  <c r="AE48" i="7"/>
  <c r="AE47" i="7"/>
  <c r="AE44" i="7"/>
  <c r="AE43" i="7"/>
  <c r="AE42" i="7"/>
  <c r="AE41" i="7"/>
  <c r="AE40" i="7"/>
  <c r="AE39" i="7"/>
  <c r="AE36" i="7"/>
  <c r="AE35" i="7"/>
  <c r="AE34" i="7"/>
  <c r="AE33" i="7"/>
  <c r="AE32" i="7"/>
  <c r="AE31" i="7"/>
  <c r="AE30" i="7"/>
  <c r="AE29" i="7"/>
  <c r="AE28" i="7"/>
  <c r="AF28" i="7" s="1"/>
  <c r="AE27" i="7"/>
  <c r="AE26" i="7"/>
  <c r="AF26" i="7" s="1"/>
  <c r="AE25" i="7"/>
  <c r="AE24" i="7"/>
  <c r="AE23" i="7"/>
  <c r="AE22" i="7"/>
  <c r="AE21" i="7"/>
  <c r="AE20" i="7"/>
  <c r="V95" i="7"/>
  <c r="X95" i="7" s="1"/>
  <c r="F94" i="7"/>
  <c r="I111" i="7"/>
  <c r="U12" i="7"/>
  <c r="AA56" i="7"/>
  <c r="AC56" i="7" s="1"/>
  <c r="AA55" i="7"/>
  <c r="AC55" i="7" s="1"/>
  <c r="AE14" i="7"/>
  <c r="AE16" i="7"/>
  <c r="AE18" i="7"/>
  <c r="AF18" i="7" s="1"/>
  <c r="V14" i="7"/>
  <c r="X14" i="7" s="1"/>
  <c r="V18" i="7"/>
  <c r="X18" i="7" s="1"/>
  <c r="V23" i="7"/>
  <c r="X23" i="7" s="1"/>
  <c r="V27" i="7"/>
  <c r="X27" i="7" s="1"/>
  <c r="V31" i="7"/>
  <c r="X31" i="7" s="1"/>
  <c r="V39" i="7"/>
  <c r="X39" i="7" s="1"/>
  <c r="V43" i="7"/>
  <c r="X43" i="7" s="1"/>
  <c r="V58" i="7"/>
  <c r="X58" i="7" s="1"/>
  <c r="V60" i="7"/>
  <c r="X60" i="7" s="1"/>
  <c r="V69" i="7"/>
  <c r="X69" i="7" s="1"/>
  <c r="V71" i="7"/>
  <c r="X71" i="7" s="1"/>
  <c r="V74" i="7"/>
  <c r="X74" i="7" s="1"/>
  <c r="V78" i="7"/>
  <c r="X78" i="7" s="1"/>
  <c r="V80" i="7"/>
  <c r="X80" i="7" s="1"/>
  <c r="V82" i="7"/>
  <c r="X82" i="7" s="1"/>
  <c r="V84" i="7"/>
  <c r="X84" i="7" s="1"/>
  <c r="V86" i="7"/>
  <c r="X86" i="7" s="1"/>
  <c r="V88" i="7"/>
  <c r="X88" i="7" s="1"/>
  <c r="V91" i="7"/>
  <c r="X91" i="7" s="1"/>
  <c r="V97" i="7"/>
  <c r="X97" i="7" s="1"/>
  <c r="V100" i="7"/>
  <c r="X100" i="7" s="1"/>
  <c r="V104" i="7"/>
  <c r="X104" i="7" s="1"/>
  <c r="V107" i="7"/>
  <c r="X107" i="7" s="1"/>
  <c r="V109" i="7"/>
  <c r="X109" i="7" s="1"/>
  <c r="V112" i="7"/>
  <c r="X112" i="7" s="1"/>
  <c r="V115" i="7"/>
  <c r="X115" i="7" s="1"/>
  <c r="L33" i="7"/>
  <c r="AA35" i="7"/>
  <c r="AC35" i="7" s="1"/>
  <c r="R33" i="7"/>
  <c r="V35" i="7"/>
  <c r="V56" i="7"/>
  <c r="X56" i="7" s="1"/>
  <c r="V55" i="7"/>
  <c r="X55" i="7" s="1"/>
  <c r="AB54" i="7"/>
  <c r="AB53" i="7"/>
  <c r="AE13" i="7"/>
  <c r="AE15" i="7"/>
  <c r="AE17" i="7"/>
  <c r="AE19" i="7"/>
  <c r="V15" i="7"/>
  <c r="X15" i="7" s="1"/>
  <c r="V17" i="7"/>
  <c r="X17" i="7" s="1"/>
  <c r="V19" i="7"/>
  <c r="X19" i="7" s="1"/>
  <c r="V21" i="7"/>
  <c r="X21" i="7" s="1"/>
  <c r="V24" i="7"/>
  <c r="X24" i="7" s="1"/>
  <c r="V26" i="7"/>
  <c r="X26" i="7" s="1"/>
  <c r="V28" i="7"/>
  <c r="X28" i="7" s="1"/>
  <c r="V30" i="7"/>
  <c r="X30" i="7" s="1"/>
  <c r="V32" i="7"/>
  <c r="X32" i="7" s="1"/>
  <c r="V36" i="7"/>
  <c r="X36" i="7" s="1"/>
  <c r="V40" i="7"/>
  <c r="X40" i="7" s="1"/>
  <c r="V42" i="7"/>
  <c r="X42" i="7" s="1"/>
  <c r="V44" i="7"/>
  <c r="X44" i="7" s="1"/>
  <c r="V48" i="7"/>
  <c r="X48" i="7" s="1"/>
  <c r="V51" i="7"/>
  <c r="X51" i="7" s="1"/>
  <c r="V57" i="7"/>
  <c r="X57" i="7" s="1"/>
  <c r="V62" i="7"/>
  <c r="X62" i="7" s="1"/>
  <c r="V70" i="7"/>
  <c r="X70" i="7" s="1"/>
  <c r="V75" i="7"/>
  <c r="X75" i="7" s="1"/>
  <c r="V79" i="7"/>
  <c r="X79" i="7" s="1"/>
  <c r="V83" i="7"/>
  <c r="X83" i="7" s="1"/>
  <c r="V87" i="7"/>
  <c r="X87" i="7" s="1"/>
  <c r="V92" i="7"/>
  <c r="X92" i="7" s="1"/>
  <c r="V99" i="7"/>
  <c r="X99" i="7" s="1"/>
  <c r="V110" i="7"/>
  <c r="X110" i="7" s="1"/>
  <c r="O68" i="7"/>
  <c r="O67" i="7" s="1"/>
  <c r="O66" i="7" s="1"/>
  <c r="P102" i="7"/>
  <c r="R63" i="7"/>
  <c r="R61" i="7" s="1"/>
  <c r="Z33" i="7"/>
  <c r="U33" i="7"/>
  <c r="I33" i="7"/>
  <c r="F46" i="7"/>
  <c r="G33" i="13"/>
  <c r="W33" i="13"/>
  <c r="AA94" i="13"/>
  <c r="S33" i="13"/>
  <c r="AR48" i="13"/>
  <c r="AN48" i="13"/>
  <c r="AH48" i="13"/>
  <c r="AJ48" i="13" s="1"/>
  <c r="AS48" i="13"/>
  <c r="AO48" i="13"/>
  <c r="AP48" i="13"/>
  <c r="AE48" i="13"/>
  <c r="AG48" i="13" s="1"/>
  <c r="AQ48" i="13"/>
  <c r="AL48" i="13"/>
  <c r="AM48" i="13"/>
  <c r="AB48" i="13"/>
  <c r="AD48" i="13" s="1"/>
  <c r="AK48" i="13"/>
  <c r="AG28" i="23"/>
  <c r="AE20" i="23"/>
  <c r="AG13" i="23"/>
  <c r="AH14" i="23"/>
  <c r="AH16" i="23"/>
  <c r="AH19" i="23"/>
  <c r="AG25" i="23"/>
  <c r="AG14" i="23"/>
  <c r="AG16" i="23"/>
  <c r="AG19" i="23"/>
  <c r="AI24" i="23"/>
  <c r="AJ13" i="23"/>
  <c r="AJ15" i="23"/>
  <c r="AJ18" i="23"/>
  <c r="V118" i="23"/>
  <c r="X118" i="23" s="1"/>
  <c r="AH13" i="23"/>
  <c r="AI13" i="23"/>
  <c r="AI15" i="23"/>
  <c r="AI18" i="23"/>
  <c r="AI20" i="23"/>
  <c r="AF15" i="23"/>
  <c r="AF18" i="23"/>
  <c r="AF20" i="23"/>
  <c r="AJ20" i="23"/>
  <c r="AH21" i="23"/>
  <c r="AF24" i="23"/>
  <c r="AJ24" i="23"/>
  <c r="AH25" i="23"/>
  <c r="AF27" i="23"/>
  <c r="AJ27" i="23"/>
  <c r="AH28" i="23"/>
  <c r="AF30" i="23"/>
  <c r="AJ30" i="23"/>
  <c r="AH31" i="23"/>
  <c r="AF33" i="23"/>
  <c r="AJ33" i="23"/>
  <c r="AH34" i="23"/>
  <c r="AF36" i="23"/>
  <c r="AJ36" i="23"/>
  <c r="AH37" i="23"/>
  <c r="AF39" i="23"/>
  <c r="AJ39" i="23"/>
  <c r="AH40" i="23"/>
  <c r="AF43" i="23"/>
  <c r="AJ43" i="23"/>
  <c r="AH44" i="23"/>
  <c r="AF45" i="23"/>
  <c r="AJ45" i="23"/>
  <c r="AH46" i="23"/>
  <c r="AF49" i="23"/>
  <c r="AJ49" i="23"/>
  <c r="AH50" i="23"/>
  <c r="AF52" i="23"/>
  <c r="AJ52" i="23"/>
  <c r="AH53" i="23"/>
  <c r="AF55" i="23"/>
  <c r="AJ55" i="23"/>
  <c r="AH56" i="23"/>
  <c r="AF58" i="23"/>
  <c r="AJ58" i="23"/>
  <c r="AH59" i="23"/>
  <c r="AF62" i="23"/>
  <c r="AJ62" i="23"/>
  <c r="AH63" i="23"/>
  <c r="AF65" i="23"/>
  <c r="AJ65" i="23"/>
  <c r="AH66" i="23"/>
  <c r="AF68" i="23"/>
  <c r="AJ68" i="23"/>
  <c r="AH69" i="23"/>
  <c r="AF70" i="23"/>
  <c r="AJ70" i="23"/>
  <c r="AH71" i="23"/>
  <c r="AF72" i="23"/>
  <c r="AJ72" i="23"/>
  <c r="AH74" i="23"/>
  <c r="AF77" i="23"/>
  <c r="AJ77" i="23"/>
  <c r="AH78" i="23"/>
  <c r="AF80" i="23"/>
  <c r="AJ80" i="23"/>
  <c r="AH81" i="23"/>
  <c r="AF82" i="23"/>
  <c r="AJ82" i="23"/>
  <c r="AH84" i="23"/>
  <c r="AF85" i="23"/>
  <c r="AJ85" i="23"/>
  <c r="AH86" i="23"/>
  <c r="AF89" i="23"/>
  <c r="AJ89" i="23"/>
  <c r="AH90" i="23"/>
  <c r="AF91" i="23"/>
  <c r="AJ91" i="23"/>
  <c r="AH93" i="23"/>
  <c r="AF94" i="23"/>
  <c r="AJ94" i="23"/>
  <c r="AH96" i="23"/>
  <c r="AF97" i="23"/>
  <c r="AJ97" i="23"/>
  <c r="AH99" i="23"/>
  <c r="AF100" i="23"/>
  <c r="AJ100" i="23"/>
  <c r="AH102" i="23"/>
  <c r="AF103" i="23"/>
  <c r="AJ103" i="23"/>
  <c r="AH105" i="23"/>
  <c r="AF106" i="23"/>
  <c r="AJ106" i="23"/>
  <c r="AH109" i="23"/>
  <c r="AF110" i="23"/>
  <c r="AJ110" i="23"/>
  <c r="AH112" i="23"/>
  <c r="AF113" i="23"/>
  <c r="AJ113" i="23"/>
  <c r="AH115" i="23"/>
  <c r="AF116" i="23"/>
  <c r="AJ116" i="23"/>
  <c r="AH117" i="23"/>
  <c r="AF118" i="23"/>
  <c r="AJ118" i="23"/>
  <c r="AB14" i="23"/>
  <c r="AD14" i="23" s="1"/>
  <c r="AB15" i="23"/>
  <c r="AD15" i="23" s="1"/>
  <c r="AB16" i="23"/>
  <c r="AD16" i="23" s="1"/>
  <c r="AB18" i="23"/>
  <c r="AB19" i="23"/>
  <c r="AD19" i="23" s="1"/>
  <c r="Y20" i="23"/>
  <c r="AA20" i="23" s="1"/>
  <c r="Y21" i="23"/>
  <c r="AA21" i="23" s="1"/>
  <c r="V25" i="23"/>
  <c r="X25" i="23" s="1"/>
  <c r="AB25" i="23"/>
  <c r="AD25" i="23" s="1"/>
  <c r="Y27" i="23"/>
  <c r="Y28" i="23"/>
  <c r="AA28" i="23" s="1"/>
  <c r="V31" i="23"/>
  <c r="X31" i="23" s="1"/>
  <c r="AB31" i="23"/>
  <c r="AD31" i="23" s="1"/>
  <c r="Y33" i="23"/>
  <c r="Y34" i="23"/>
  <c r="AA34" i="23" s="1"/>
  <c r="V45" i="23"/>
  <c r="X45" i="23" s="1"/>
  <c r="AB45" i="23"/>
  <c r="AD45" i="23" s="1"/>
  <c r="Y46" i="23"/>
  <c r="AA46" i="23" s="1"/>
  <c r="Y49" i="23"/>
  <c r="V52" i="23"/>
  <c r="X52" i="23" s="1"/>
  <c r="AB52" i="23"/>
  <c r="Y53" i="23"/>
  <c r="AA53" i="23" s="1"/>
  <c r="Y55" i="23"/>
  <c r="V58" i="23"/>
  <c r="X58" i="23" s="1"/>
  <c r="AB58" i="23"/>
  <c r="V65" i="23"/>
  <c r="X65" i="23" s="1"/>
  <c r="AB65" i="23"/>
  <c r="V70" i="23"/>
  <c r="X70" i="23" s="1"/>
  <c r="AB70" i="23"/>
  <c r="AD70" i="23" s="1"/>
  <c r="V77" i="23"/>
  <c r="X77" i="23" s="1"/>
  <c r="V78" i="23"/>
  <c r="V80" i="23"/>
  <c r="X80" i="23" s="1"/>
  <c r="V81" i="23"/>
  <c r="X81" i="23" s="1"/>
  <c r="V82" i="23"/>
  <c r="X82" i="23" s="1"/>
  <c r="V84" i="23"/>
  <c r="V85" i="23"/>
  <c r="X85" i="23" s="1"/>
  <c r="V86" i="23"/>
  <c r="V89" i="23"/>
  <c r="X89" i="23" s="1"/>
  <c r="V90" i="23"/>
  <c r="V91" i="23"/>
  <c r="X91" i="23" s="1"/>
  <c r="V93" i="23"/>
  <c r="X93" i="23" s="1"/>
  <c r="V94" i="23"/>
  <c r="X94" i="23" s="1"/>
  <c r="V96" i="23"/>
  <c r="V97" i="23"/>
  <c r="X97" i="23" s="1"/>
  <c r="V99" i="23"/>
  <c r="V98" i="23" s="1"/>
  <c r="V100" i="23"/>
  <c r="X100" i="23" s="1"/>
  <c r="V102" i="23"/>
  <c r="V103" i="23"/>
  <c r="X103" i="23" s="1"/>
  <c r="V105" i="23"/>
  <c r="X105" i="23" s="1"/>
  <c r="V106" i="23"/>
  <c r="X106" i="23" s="1"/>
  <c r="V109" i="23"/>
  <c r="V110" i="23"/>
  <c r="X110" i="23" s="1"/>
  <c r="V112" i="23"/>
  <c r="X112" i="23" s="1"/>
  <c r="AB112" i="23"/>
  <c r="V117" i="23"/>
  <c r="X117" i="23" s="1"/>
  <c r="AB117" i="23"/>
  <c r="AD117" i="23" s="1"/>
  <c r="AB118" i="23"/>
  <c r="AD118" i="23" s="1"/>
  <c r="AE13" i="23"/>
  <c r="AE15" i="23"/>
  <c r="AE18" i="23"/>
  <c r="AE24" i="23"/>
  <c r="AE27" i="23"/>
  <c r="AE30" i="23"/>
  <c r="AI30" i="23"/>
  <c r="AG31" i="23"/>
  <c r="AE33" i="23"/>
  <c r="AI33" i="23"/>
  <c r="AG34" i="23"/>
  <c r="AE36" i="23"/>
  <c r="AI36" i="23"/>
  <c r="AG37" i="23"/>
  <c r="AE39" i="23"/>
  <c r="AI39" i="23"/>
  <c r="AG40" i="23"/>
  <c r="AE43" i="23"/>
  <c r="AI43" i="23"/>
  <c r="AG44" i="23"/>
  <c r="AE45" i="23"/>
  <c r="AI45" i="23"/>
  <c r="AG46" i="23"/>
  <c r="AE49" i="23"/>
  <c r="AI49" i="23"/>
  <c r="AG50" i="23"/>
  <c r="AE52" i="23"/>
  <c r="AI52" i="23"/>
  <c r="AG53" i="23"/>
  <c r="AE55" i="23"/>
  <c r="AI55" i="23"/>
  <c r="AG56" i="23"/>
  <c r="AE58" i="23"/>
  <c r="AI58" i="23"/>
  <c r="AG59" i="23"/>
  <c r="AE62" i="23"/>
  <c r="AI62" i="23"/>
  <c r="AG63" i="23"/>
  <c r="AE65" i="23"/>
  <c r="AI65" i="23"/>
  <c r="AG66" i="23"/>
  <c r="AE68" i="23"/>
  <c r="AI68" i="23"/>
  <c r="AG69" i="23"/>
  <c r="AE70" i="23"/>
  <c r="AI70" i="23"/>
  <c r="AG71" i="23"/>
  <c r="AE72" i="23"/>
  <c r="AI72" i="23"/>
  <c r="AG74" i="23"/>
  <c r="AE77" i="23"/>
  <c r="AI77" i="23"/>
  <c r="AG78" i="23"/>
  <c r="AE80" i="23"/>
  <c r="AI80" i="23"/>
  <c r="AG81" i="23"/>
  <c r="AE82" i="23"/>
  <c r="AI82" i="23"/>
  <c r="AG84" i="23"/>
  <c r="AE85" i="23"/>
  <c r="AI85" i="23"/>
  <c r="AG86" i="23"/>
  <c r="AE89" i="23"/>
  <c r="AI89" i="23"/>
  <c r="AG90" i="23"/>
  <c r="AE91" i="23"/>
  <c r="AI91" i="23"/>
  <c r="AG93" i="23"/>
  <c r="AE94" i="23"/>
  <c r="AI94" i="23"/>
  <c r="AG96" i="23"/>
  <c r="AE97" i="23"/>
  <c r="AI97" i="23"/>
  <c r="AG99" i="23"/>
  <c r="AE100" i="23"/>
  <c r="AI100" i="23"/>
  <c r="AG102" i="23"/>
  <c r="AE103" i="23"/>
  <c r="AI103" i="23"/>
  <c r="AG105" i="23"/>
  <c r="AE106" i="23"/>
  <c r="AI106" i="23"/>
  <c r="AG109" i="23"/>
  <c r="AE110" i="23"/>
  <c r="AI110" i="23"/>
  <c r="AG112" i="23"/>
  <c r="AE113" i="23"/>
  <c r="AI113" i="23"/>
  <c r="AG115" i="23"/>
  <c r="AE116" i="23"/>
  <c r="AI116" i="23"/>
  <c r="AG117" i="23"/>
  <c r="AE118" i="23"/>
  <c r="AI118" i="23"/>
  <c r="Y14" i="23"/>
  <c r="AA14" i="23" s="1"/>
  <c r="Y15" i="23"/>
  <c r="AA15" i="23" s="1"/>
  <c r="Y16" i="23"/>
  <c r="AA16" i="23" s="1"/>
  <c r="Y18" i="23"/>
  <c r="Y19" i="23"/>
  <c r="AA19" i="23" s="1"/>
  <c r="V24" i="23"/>
  <c r="X24" i="23" s="1"/>
  <c r="AB24" i="23"/>
  <c r="V30" i="23"/>
  <c r="X30" i="23" s="1"/>
  <c r="AB30" i="23"/>
  <c r="V36" i="23"/>
  <c r="X36" i="23" s="1"/>
  <c r="V37" i="23"/>
  <c r="X37" i="23" s="1"/>
  <c r="V39" i="23"/>
  <c r="X39" i="23" s="1"/>
  <c r="V40" i="23"/>
  <c r="X40" i="23" s="1"/>
  <c r="V43" i="23"/>
  <c r="X43" i="23" s="1"/>
  <c r="V44" i="23"/>
  <c r="X44" i="23" s="1"/>
  <c r="AB44" i="23"/>
  <c r="AD44" i="23" s="1"/>
  <c r="V50" i="23"/>
  <c r="X50" i="23" s="1"/>
  <c r="AB50" i="23"/>
  <c r="AD50" i="23" s="1"/>
  <c r="V56" i="23"/>
  <c r="X56" i="23" s="1"/>
  <c r="AB56" i="23"/>
  <c r="AD56" i="23" s="1"/>
  <c r="Y58" i="23"/>
  <c r="AA58" i="23" s="1"/>
  <c r="Y59" i="23"/>
  <c r="AA59" i="23" s="1"/>
  <c r="AA57" i="23" s="1"/>
  <c r="V63" i="23"/>
  <c r="X63" i="23" s="1"/>
  <c r="AB63" i="23"/>
  <c r="AD63" i="23" s="1"/>
  <c r="Y65" i="23"/>
  <c r="Y66" i="23"/>
  <c r="AA66" i="23" s="1"/>
  <c r="V69" i="23"/>
  <c r="X69" i="23" s="1"/>
  <c r="AB69" i="23"/>
  <c r="AD69" i="23" s="1"/>
  <c r="Y70" i="23"/>
  <c r="AA70" i="23" s="1"/>
  <c r="Y71" i="23"/>
  <c r="AA71" i="23" s="1"/>
  <c r="V74" i="23"/>
  <c r="X74" i="23" s="1"/>
  <c r="AB74" i="23"/>
  <c r="AD74" i="23" s="1"/>
  <c r="AB77" i="23"/>
  <c r="AB78" i="23"/>
  <c r="AD78" i="23" s="1"/>
  <c r="AB80" i="23"/>
  <c r="AB81" i="23"/>
  <c r="AD81" i="23" s="1"/>
  <c r="AB82" i="23"/>
  <c r="AD82" i="23" s="1"/>
  <c r="AB84" i="23"/>
  <c r="AB85" i="23"/>
  <c r="AD85" i="23" s="1"/>
  <c r="AB86" i="23"/>
  <c r="AD86" i="23" s="1"/>
  <c r="AB89" i="23"/>
  <c r="AB90" i="23"/>
  <c r="AD90" i="23" s="1"/>
  <c r="AB91" i="23"/>
  <c r="AD91" i="23" s="1"/>
  <c r="AB93" i="23"/>
  <c r="AB94" i="23"/>
  <c r="AD94" i="23" s="1"/>
  <c r="AB96" i="23"/>
  <c r="AB97" i="23"/>
  <c r="AD97" i="23" s="1"/>
  <c r="AB99" i="23"/>
  <c r="AB100" i="23"/>
  <c r="AD100" i="23" s="1"/>
  <c r="AB102" i="23"/>
  <c r="AB103" i="23"/>
  <c r="AD103" i="23" s="1"/>
  <c r="AB105" i="23"/>
  <c r="AB106" i="23"/>
  <c r="AD106" i="23" s="1"/>
  <c r="AB109" i="23"/>
  <c r="AB110" i="23"/>
  <c r="AD110" i="23" s="1"/>
  <c r="Y112" i="23"/>
  <c r="Y113" i="23"/>
  <c r="AA113" i="23" s="1"/>
  <c r="V116" i="23"/>
  <c r="X116" i="23" s="1"/>
  <c r="AB116" i="23"/>
  <c r="AD116" i="23" s="1"/>
  <c r="Y117" i="23"/>
  <c r="AA117" i="23" s="1"/>
  <c r="Y118" i="23"/>
  <c r="AA118" i="23" s="1"/>
  <c r="AF14" i="23"/>
  <c r="AJ14" i="23"/>
  <c r="AH15" i="23"/>
  <c r="AF16" i="23"/>
  <c r="AJ16" i="23"/>
  <c r="AH18" i="23"/>
  <c r="AF19" i="23"/>
  <c r="AJ19" i="23"/>
  <c r="AH20" i="23"/>
  <c r="AF21" i="23"/>
  <c r="AJ21" i="23"/>
  <c r="AH24" i="23"/>
  <c r="AF25" i="23"/>
  <c r="AJ25" i="23"/>
  <c r="AH27" i="23"/>
  <c r="AF28" i="23"/>
  <c r="AJ28" i="23"/>
  <c r="AH30" i="23"/>
  <c r="AF31" i="23"/>
  <c r="AJ31" i="23"/>
  <c r="AH33" i="23"/>
  <c r="AF34" i="23"/>
  <c r="AJ34" i="23"/>
  <c r="AH36" i="23"/>
  <c r="AF37" i="23"/>
  <c r="AF35" i="23" s="1"/>
  <c r="AJ37" i="23"/>
  <c r="AH39" i="23"/>
  <c r="AF40" i="23"/>
  <c r="AF38" i="23" s="1"/>
  <c r="AJ40" i="23"/>
  <c r="AH43" i="23"/>
  <c r="AF44" i="23"/>
  <c r="AJ44" i="23"/>
  <c r="AH45" i="23"/>
  <c r="AF46" i="23"/>
  <c r="AJ46" i="23"/>
  <c r="AH49" i="23"/>
  <c r="AF50" i="23"/>
  <c r="AF48" i="23" s="1"/>
  <c r="AJ50" i="23"/>
  <c r="AH52" i="23"/>
  <c r="AF53" i="23"/>
  <c r="AF51" i="23" s="1"/>
  <c r="AJ53" i="23"/>
  <c r="AH55" i="23"/>
  <c r="AF56" i="23"/>
  <c r="AJ56" i="23"/>
  <c r="AH58" i="23"/>
  <c r="AF59" i="23"/>
  <c r="AJ59" i="23"/>
  <c r="AH62" i="23"/>
  <c r="AF63" i="23"/>
  <c r="AJ63" i="23"/>
  <c r="AH65" i="23"/>
  <c r="AF66" i="23"/>
  <c r="AJ66" i="23"/>
  <c r="AH68" i="23"/>
  <c r="AF69" i="23"/>
  <c r="AJ69" i="23"/>
  <c r="AH70" i="23"/>
  <c r="AF71" i="23"/>
  <c r="AJ71" i="23"/>
  <c r="AH72" i="23"/>
  <c r="AF74" i="23"/>
  <c r="AJ74" i="23"/>
  <c r="AH77" i="23"/>
  <c r="AF78" i="23"/>
  <c r="AF76" i="23" s="1"/>
  <c r="AJ78" i="23"/>
  <c r="AH80" i="23"/>
  <c r="AF81" i="23"/>
  <c r="AJ81" i="23"/>
  <c r="AH82" i="23"/>
  <c r="AF84" i="23"/>
  <c r="AJ84" i="23"/>
  <c r="AH85" i="23"/>
  <c r="AF86" i="23"/>
  <c r="AJ86" i="23"/>
  <c r="AH89" i="23"/>
  <c r="AF90" i="23"/>
  <c r="AF88" i="23" s="1"/>
  <c r="AJ90" i="23"/>
  <c r="AH91" i="23"/>
  <c r="AF93" i="23"/>
  <c r="AJ93" i="23"/>
  <c r="AH94" i="23"/>
  <c r="AF96" i="23"/>
  <c r="AF95" i="23" s="1"/>
  <c r="AJ96" i="23"/>
  <c r="AH97" i="23"/>
  <c r="AF99" i="23"/>
  <c r="AF98" i="23" s="1"/>
  <c r="AJ99" i="23"/>
  <c r="AH100" i="23"/>
  <c r="AF102" i="23"/>
  <c r="AF101" i="23" s="1"/>
  <c r="AJ102" i="23"/>
  <c r="AH103" i="23"/>
  <c r="AF105" i="23"/>
  <c r="AJ105" i="23"/>
  <c r="AH106" i="23"/>
  <c r="AF109" i="23"/>
  <c r="AJ109" i="23"/>
  <c r="AH110" i="23"/>
  <c r="AF112" i="23"/>
  <c r="AF111" i="23" s="1"/>
  <c r="AJ112" i="23"/>
  <c r="AH113" i="23"/>
  <c r="AF115" i="23"/>
  <c r="AJ115" i="23"/>
  <c r="AH116" i="23"/>
  <c r="AF117" i="23"/>
  <c r="AJ117" i="23"/>
  <c r="AH118" i="23"/>
  <c r="V21" i="23"/>
  <c r="X21" i="23" s="1"/>
  <c r="AB21" i="23"/>
  <c r="AD21" i="23" s="1"/>
  <c r="Y24" i="23"/>
  <c r="Y25" i="23"/>
  <c r="AA25" i="23" s="1"/>
  <c r="V28" i="23"/>
  <c r="X28" i="23" s="1"/>
  <c r="AB28" i="23"/>
  <c r="AD28" i="23" s="1"/>
  <c r="Y30" i="23"/>
  <c r="Y31" i="23"/>
  <c r="AA31" i="23" s="1"/>
  <c r="V34" i="23"/>
  <c r="X34" i="23" s="1"/>
  <c r="AB34" i="23"/>
  <c r="AD34" i="23" s="1"/>
  <c r="AB36" i="23"/>
  <c r="AB37" i="23"/>
  <c r="AD37" i="23" s="1"/>
  <c r="AB39" i="23"/>
  <c r="AB40" i="23"/>
  <c r="AD40" i="23" s="1"/>
  <c r="AB43" i="23"/>
  <c r="Y44" i="23"/>
  <c r="AA44" i="23" s="1"/>
  <c r="Y45" i="23"/>
  <c r="AA45" i="23" s="1"/>
  <c r="V49" i="23"/>
  <c r="X49" i="23" s="1"/>
  <c r="AB49" i="23"/>
  <c r="Y50" i="23"/>
  <c r="AA50" i="23" s="1"/>
  <c r="Y52" i="23"/>
  <c r="V55" i="23"/>
  <c r="X55" i="23" s="1"/>
  <c r="AB55" i="23"/>
  <c r="Y56" i="23"/>
  <c r="AA56" i="23" s="1"/>
  <c r="V62" i="23"/>
  <c r="X62" i="23" s="1"/>
  <c r="AB62" i="23"/>
  <c r="V68" i="23"/>
  <c r="X68" i="23" s="1"/>
  <c r="AB68" i="23"/>
  <c r="V72" i="23"/>
  <c r="X72" i="23" s="1"/>
  <c r="AB72" i="23"/>
  <c r="AD72" i="23" s="1"/>
  <c r="Y77" i="23"/>
  <c r="AA77" i="23" s="1"/>
  <c r="Y78" i="23"/>
  <c r="AA78" i="23" s="1"/>
  <c r="Y80" i="23"/>
  <c r="Y81" i="23"/>
  <c r="AA81" i="23" s="1"/>
  <c r="Y82" i="23"/>
  <c r="AA82" i="23" s="1"/>
  <c r="Y84" i="23"/>
  <c r="AA84" i="23" s="1"/>
  <c r="Y85" i="23"/>
  <c r="AA85" i="23" s="1"/>
  <c r="Y86" i="23"/>
  <c r="AA86" i="23" s="1"/>
  <c r="Y89" i="23"/>
  <c r="Y90" i="23"/>
  <c r="AA90" i="23" s="1"/>
  <c r="Y91" i="23"/>
  <c r="AA91" i="23" s="1"/>
  <c r="Y93" i="23"/>
  <c r="AA93" i="23" s="1"/>
  <c r="Y94" i="23"/>
  <c r="AA94" i="23" s="1"/>
  <c r="Y96" i="23"/>
  <c r="Y97" i="23"/>
  <c r="AA97" i="23" s="1"/>
  <c r="Y99" i="23"/>
  <c r="Y100" i="23"/>
  <c r="AA100" i="23" s="1"/>
  <c r="Y102" i="23"/>
  <c r="Y103" i="23"/>
  <c r="AA103" i="23" s="1"/>
  <c r="Y105" i="23"/>
  <c r="Y106" i="23"/>
  <c r="AA106" i="23" s="1"/>
  <c r="Y109" i="23"/>
  <c r="Y110" i="23"/>
  <c r="AA110" i="23" s="1"/>
  <c r="V115" i="23"/>
  <c r="X115" i="23" s="1"/>
  <c r="AB115" i="23"/>
  <c r="AE14" i="23"/>
  <c r="AI14" i="23"/>
  <c r="AG15" i="23"/>
  <c r="AE16" i="23"/>
  <c r="AI16" i="23"/>
  <c r="AG18" i="23"/>
  <c r="AE19" i="23"/>
  <c r="AI19" i="23"/>
  <c r="AG20" i="23"/>
  <c r="AE21" i="23"/>
  <c r="AI21" i="23"/>
  <c r="AG24" i="23"/>
  <c r="AE25" i="23"/>
  <c r="AI25" i="23"/>
  <c r="AG27" i="23"/>
  <c r="AE28" i="23"/>
  <c r="AE26" i="23" s="1"/>
  <c r="AI28" i="23"/>
  <c r="AG30" i="23"/>
  <c r="AE31" i="23"/>
  <c r="AI31" i="23"/>
  <c r="AG33" i="23"/>
  <c r="AE34" i="23"/>
  <c r="AE32" i="23" s="1"/>
  <c r="AI34" i="23"/>
  <c r="AG36" i="23"/>
  <c r="AE37" i="23"/>
  <c r="AI37" i="23"/>
  <c r="AG39" i="23"/>
  <c r="AE40" i="23"/>
  <c r="AI40" i="23"/>
  <c r="AG43" i="23"/>
  <c r="AE44" i="23"/>
  <c r="AI44" i="23"/>
  <c r="AG45" i="23"/>
  <c r="AE46" i="23"/>
  <c r="AI46" i="23"/>
  <c r="AG49" i="23"/>
  <c r="AE50" i="23"/>
  <c r="AI50" i="23"/>
  <c r="AG52" i="23"/>
  <c r="AE53" i="23"/>
  <c r="AI53" i="23"/>
  <c r="AG55" i="23"/>
  <c r="AE56" i="23"/>
  <c r="AI56" i="23"/>
  <c r="AG58" i="23"/>
  <c r="AE59" i="23"/>
  <c r="AI59" i="23"/>
  <c r="AG62" i="23"/>
  <c r="AE63" i="23"/>
  <c r="AI63" i="23"/>
  <c r="AG65" i="23"/>
  <c r="AE66" i="23"/>
  <c r="AI66" i="23"/>
  <c r="AG68" i="23"/>
  <c r="AE69" i="23"/>
  <c r="AI69" i="23"/>
  <c r="AG70" i="23"/>
  <c r="AE71" i="23"/>
  <c r="AI71" i="23"/>
  <c r="AG72" i="23"/>
  <c r="AE74" i="23"/>
  <c r="AI74" i="23"/>
  <c r="AG77" i="23"/>
  <c r="AE78" i="23"/>
  <c r="AE76" i="23" s="1"/>
  <c r="AI78" i="23"/>
  <c r="AG80" i="23"/>
  <c r="AE81" i="23"/>
  <c r="AI81" i="23"/>
  <c r="AG82" i="23"/>
  <c r="AE84" i="23"/>
  <c r="AI84" i="23"/>
  <c r="AG85" i="23"/>
  <c r="AE86" i="23"/>
  <c r="AI86" i="23"/>
  <c r="AG89" i="23"/>
  <c r="AE90" i="23"/>
  <c r="AE88" i="23" s="1"/>
  <c r="AI90" i="23"/>
  <c r="AG91" i="23"/>
  <c r="AE93" i="23"/>
  <c r="AI93" i="23"/>
  <c r="AG94" i="23"/>
  <c r="AE96" i="23"/>
  <c r="AI96" i="23"/>
  <c r="AG97" i="23"/>
  <c r="AE99" i="23"/>
  <c r="AE98" i="23" s="1"/>
  <c r="AI99" i="23"/>
  <c r="AG100" i="23"/>
  <c r="AE102" i="23"/>
  <c r="AE101" i="23" s="1"/>
  <c r="AI102" i="23"/>
  <c r="AG103" i="23"/>
  <c r="AE105" i="23"/>
  <c r="AI105" i="23"/>
  <c r="AG106" i="23"/>
  <c r="AE109" i="23"/>
  <c r="AE108" i="23" s="1"/>
  <c r="AI109" i="23"/>
  <c r="AG110" i="23"/>
  <c r="AE112" i="23"/>
  <c r="AE111" i="23" s="1"/>
  <c r="AI112" i="23"/>
  <c r="AG113" i="23"/>
  <c r="AE115" i="23"/>
  <c r="AE114" i="23" s="1"/>
  <c r="AI115" i="23"/>
  <c r="AG116" i="23"/>
  <c r="AE117" i="23"/>
  <c r="AI117" i="23"/>
  <c r="AG118" i="23"/>
  <c r="V14" i="23"/>
  <c r="X14" i="23" s="1"/>
  <c r="V15" i="23"/>
  <c r="X15" i="23" s="1"/>
  <c r="V16" i="23"/>
  <c r="X16" i="23" s="1"/>
  <c r="V18" i="23"/>
  <c r="X18" i="23" s="1"/>
  <c r="V19" i="23"/>
  <c r="X19" i="23" s="1"/>
  <c r="V20" i="23"/>
  <c r="X20" i="23" s="1"/>
  <c r="AB20" i="23"/>
  <c r="AD20" i="23" s="1"/>
  <c r="V27" i="23"/>
  <c r="X27" i="23" s="1"/>
  <c r="AB27" i="23"/>
  <c r="V33" i="23"/>
  <c r="X33" i="23" s="1"/>
  <c r="AB33" i="23"/>
  <c r="Y36" i="23"/>
  <c r="AA36" i="23" s="1"/>
  <c r="AA35" i="23" s="1"/>
  <c r="Y37" i="23"/>
  <c r="AA37" i="23" s="1"/>
  <c r="Y39" i="23"/>
  <c r="AA39" i="23" s="1"/>
  <c r="Y40" i="23"/>
  <c r="AA40" i="23" s="1"/>
  <c r="Y43" i="23"/>
  <c r="V46" i="23"/>
  <c r="X46" i="23" s="1"/>
  <c r="AB46" i="23"/>
  <c r="AD46" i="23" s="1"/>
  <c r="V53" i="23"/>
  <c r="X53" i="23" s="1"/>
  <c r="AB53" i="23"/>
  <c r="AD53" i="23" s="1"/>
  <c r="V59" i="23"/>
  <c r="X59" i="23" s="1"/>
  <c r="AB59" i="23"/>
  <c r="AD59" i="23" s="1"/>
  <c r="Y62" i="23"/>
  <c r="Y63" i="23"/>
  <c r="AA63" i="23" s="1"/>
  <c r="V66" i="23"/>
  <c r="X66" i="23" s="1"/>
  <c r="AB66" i="23"/>
  <c r="AD66" i="23" s="1"/>
  <c r="Y68" i="23"/>
  <c r="AA68" i="23" s="1"/>
  <c r="Y69" i="23"/>
  <c r="AA69" i="23" s="1"/>
  <c r="V71" i="23"/>
  <c r="X71" i="23" s="1"/>
  <c r="AB71" i="23"/>
  <c r="AD71" i="23" s="1"/>
  <c r="Y72" i="23"/>
  <c r="AA72" i="23" s="1"/>
  <c r="Y74" i="23"/>
  <c r="AA74" i="23" s="1"/>
  <c r="X78" i="23"/>
  <c r="X84" i="23"/>
  <c r="X86" i="23"/>
  <c r="X90" i="23"/>
  <c r="X96" i="23"/>
  <c r="X99" i="23"/>
  <c r="X102" i="23"/>
  <c r="X109" i="23"/>
  <c r="V113" i="23"/>
  <c r="X113" i="23" s="1"/>
  <c r="AB113" i="23"/>
  <c r="AD113" i="23" s="1"/>
  <c r="Y115" i="23"/>
  <c r="AD14" i="21"/>
  <c r="AA18" i="21"/>
  <c r="AE21" i="21"/>
  <c r="AA27" i="21"/>
  <c r="AA33" i="21"/>
  <c r="AD37" i="21"/>
  <c r="AA43" i="21"/>
  <c r="AD46" i="21"/>
  <c r="AA52" i="21"/>
  <c r="AD56" i="21"/>
  <c r="AA62" i="21"/>
  <c r="AD66" i="21"/>
  <c r="AA70" i="21"/>
  <c r="AD74" i="21"/>
  <c r="AA81" i="21"/>
  <c r="AC81" i="21" s="1"/>
  <c r="AA85" i="21"/>
  <c r="AD90" i="21"/>
  <c r="AA94" i="21"/>
  <c r="AD99" i="21"/>
  <c r="AF99" i="21" s="1"/>
  <c r="AA103" i="21"/>
  <c r="AD109" i="21"/>
  <c r="AA113" i="21"/>
  <c r="AA116" i="21"/>
  <c r="AE14" i="21"/>
  <c r="AB15" i="21"/>
  <c r="AE16" i="21"/>
  <c r="AB18" i="21"/>
  <c r="AD19" i="21"/>
  <c r="AE20" i="21"/>
  <c r="AA21" i="21"/>
  <c r="AB24" i="21"/>
  <c r="AE25" i="21"/>
  <c r="AB27" i="21"/>
  <c r="AE28" i="21"/>
  <c r="AB30" i="21"/>
  <c r="AE31" i="21"/>
  <c r="AB33" i="21"/>
  <c r="AE34" i="21"/>
  <c r="AB36" i="21"/>
  <c r="AE37" i="21"/>
  <c r="AB39" i="21"/>
  <c r="AE40" i="21"/>
  <c r="AB43" i="21"/>
  <c r="AE44" i="21"/>
  <c r="AB45" i="21"/>
  <c r="AE46" i="21"/>
  <c r="AB49" i="21"/>
  <c r="AE50" i="21"/>
  <c r="AB52" i="21"/>
  <c r="AE53" i="21"/>
  <c r="AB55" i="21"/>
  <c r="AE56" i="21"/>
  <c r="AB58" i="21"/>
  <c r="AE59" i="21"/>
  <c r="AB62" i="21"/>
  <c r="AE63" i="21"/>
  <c r="AB65" i="21"/>
  <c r="AE66" i="21"/>
  <c r="AB68" i="21"/>
  <c r="AE69" i="21"/>
  <c r="AB70" i="21"/>
  <c r="AE71" i="21"/>
  <c r="AB72" i="21"/>
  <c r="AE74" i="21"/>
  <c r="AF74" i="21" s="1"/>
  <c r="AB77" i="21"/>
  <c r="AD78" i="21"/>
  <c r="AA80" i="21"/>
  <c r="AB81" i="21"/>
  <c r="AD82" i="21"/>
  <c r="AE84" i="21"/>
  <c r="AB85" i="21"/>
  <c r="AE86" i="21"/>
  <c r="AB89" i="21"/>
  <c r="AE90" i="21"/>
  <c r="AB91" i="21"/>
  <c r="AE93" i="21"/>
  <c r="AB94" i="21"/>
  <c r="AE96" i="21"/>
  <c r="AB97" i="21"/>
  <c r="AE99" i="21"/>
  <c r="AB100" i="21"/>
  <c r="AE102" i="21"/>
  <c r="AB103" i="21"/>
  <c r="AE105" i="21"/>
  <c r="AB106" i="21"/>
  <c r="AE109" i="21"/>
  <c r="AB110" i="21"/>
  <c r="AE112" i="21"/>
  <c r="AB113" i="21"/>
  <c r="AE115" i="21"/>
  <c r="AB116" i="21"/>
  <c r="AE117" i="21"/>
  <c r="AB118" i="21"/>
  <c r="AD16" i="21"/>
  <c r="AF16" i="21" s="1"/>
  <c r="AD20" i="21"/>
  <c r="AF20" i="21" s="1"/>
  <c r="AD25" i="21"/>
  <c r="AF25" i="21" s="1"/>
  <c r="AA30" i="21"/>
  <c r="AD34" i="21"/>
  <c r="AF34" i="21" s="1"/>
  <c r="AA39" i="21"/>
  <c r="AC39" i="21" s="1"/>
  <c r="AD44" i="21"/>
  <c r="AF44" i="21" s="1"/>
  <c r="AA49" i="21"/>
  <c r="AA55" i="21"/>
  <c r="AD59" i="21"/>
  <c r="AF59" i="21" s="1"/>
  <c r="AA65" i="21"/>
  <c r="AD69" i="21"/>
  <c r="AF69" i="21" s="1"/>
  <c r="AA72" i="21"/>
  <c r="AB78" i="21"/>
  <c r="AB82" i="21"/>
  <c r="AD86" i="21"/>
  <c r="AF86" i="21" s="1"/>
  <c r="AA91" i="21"/>
  <c r="AD96" i="21"/>
  <c r="AF96" i="21" s="1"/>
  <c r="AA100" i="21"/>
  <c r="AA106" i="21"/>
  <c r="AC106" i="21" s="1"/>
  <c r="AD112" i="21"/>
  <c r="AF112" i="21" s="1"/>
  <c r="AD115" i="21"/>
  <c r="AF115" i="21" s="1"/>
  <c r="AA118" i="21"/>
  <c r="AB14" i="21"/>
  <c r="AE15" i="21"/>
  <c r="AB16" i="21"/>
  <c r="AE18" i="21"/>
  <c r="AA19" i="21"/>
  <c r="AB20" i="21"/>
  <c r="AD21" i="21"/>
  <c r="AF21" i="21" s="1"/>
  <c r="AE24" i="21"/>
  <c r="AB25" i="21"/>
  <c r="AE27" i="21"/>
  <c r="AB28" i="21"/>
  <c r="AE30" i="21"/>
  <c r="AB31" i="21"/>
  <c r="AE33" i="21"/>
  <c r="AB34" i="21"/>
  <c r="AE36" i="21"/>
  <c r="AB37" i="21"/>
  <c r="AE39" i="21"/>
  <c r="AB40" i="21"/>
  <c r="AE43" i="21"/>
  <c r="AB44" i="21"/>
  <c r="AE45" i="21"/>
  <c r="AB46" i="21"/>
  <c r="AE49" i="21"/>
  <c r="AB50" i="21"/>
  <c r="AE52" i="21"/>
  <c r="AB53" i="21"/>
  <c r="AE55" i="21"/>
  <c r="AB56" i="21"/>
  <c r="AE58" i="21"/>
  <c r="AB59" i="21"/>
  <c r="AE62" i="21"/>
  <c r="AB63" i="21"/>
  <c r="AE65" i="21"/>
  <c r="AB66" i="21"/>
  <c r="AE68" i="21"/>
  <c r="AB69" i="21"/>
  <c r="AE70" i="21"/>
  <c r="AB71" i="21"/>
  <c r="AE72" i="21"/>
  <c r="AB74" i="21"/>
  <c r="AE77" i="21"/>
  <c r="AA78" i="21"/>
  <c r="AC78" i="21" s="1"/>
  <c r="AD80" i="21"/>
  <c r="AE81" i="21"/>
  <c r="AA82" i="21"/>
  <c r="AC82" i="21" s="1"/>
  <c r="AB84" i="21"/>
  <c r="AE85" i="21"/>
  <c r="AB86" i="21"/>
  <c r="AE89" i="21"/>
  <c r="AB90" i="21"/>
  <c r="AE91" i="21"/>
  <c r="AB93" i="21"/>
  <c r="AE94" i="21"/>
  <c r="AB96" i="21"/>
  <c r="AE97" i="21"/>
  <c r="AB99" i="21"/>
  <c r="AE100" i="21"/>
  <c r="AB102" i="21"/>
  <c r="AB101" i="21" s="1"/>
  <c r="AE103" i="21"/>
  <c r="AB105" i="21"/>
  <c r="AE106" i="21"/>
  <c r="AB109" i="21"/>
  <c r="AB108" i="21" s="1"/>
  <c r="AE110" i="21"/>
  <c r="AB112" i="21"/>
  <c r="AE113" i="21"/>
  <c r="AB115" i="21"/>
  <c r="AB114" i="21" s="1"/>
  <c r="AE116" i="21"/>
  <c r="AB117" i="21"/>
  <c r="AE118" i="21"/>
  <c r="AF118" i="21" s="1"/>
  <c r="AA15" i="21"/>
  <c r="AC15" i="21" s="1"/>
  <c r="AB19" i="21"/>
  <c r="AA24" i="21"/>
  <c r="AD28" i="21"/>
  <c r="AF28" i="21" s="1"/>
  <c r="AD31" i="21"/>
  <c r="AF31" i="21" s="1"/>
  <c r="AA36" i="21"/>
  <c r="AD40" i="21"/>
  <c r="AF40" i="21" s="1"/>
  <c r="AA45" i="21"/>
  <c r="AC45" i="21" s="1"/>
  <c r="AD50" i="21"/>
  <c r="AD53" i="21"/>
  <c r="AA58" i="21"/>
  <c r="AC58" i="21" s="1"/>
  <c r="AD63" i="21"/>
  <c r="AF63" i="21" s="1"/>
  <c r="AA68" i="21"/>
  <c r="AC68" i="21" s="1"/>
  <c r="AD71" i="21"/>
  <c r="AF71" i="21" s="1"/>
  <c r="AA77" i="21"/>
  <c r="AC77" i="21" s="1"/>
  <c r="AE80" i="21"/>
  <c r="AD84" i="21"/>
  <c r="AF84" i="21" s="1"/>
  <c r="AA89" i="21"/>
  <c r="AD93" i="21"/>
  <c r="AF93" i="21" s="1"/>
  <c r="AA97" i="21"/>
  <c r="AD102" i="21"/>
  <c r="AF102" i="21" s="1"/>
  <c r="AD105" i="21"/>
  <c r="AF105" i="21" s="1"/>
  <c r="AA110" i="21"/>
  <c r="AD117" i="21"/>
  <c r="AF117" i="21" s="1"/>
  <c r="AA14" i="21"/>
  <c r="AC14" i="21" s="1"/>
  <c r="AD15" i="21"/>
  <c r="AF15" i="21" s="1"/>
  <c r="AA16" i="21"/>
  <c r="AD18" i="21"/>
  <c r="AF18" i="21" s="1"/>
  <c r="AE19" i="21"/>
  <c r="AA20" i="21"/>
  <c r="AC20" i="21" s="1"/>
  <c r="AB21" i="21"/>
  <c r="AD24" i="21"/>
  <c r="AF24" i="21" s="1"/>
  <c r="AA25" i="21"/>
  <c r="AC25" i="21" s="1"/>
  <c r="AD27" i="21"/>
  <c r="AF27" i="21" s="1"/>
  <c r="AA28" i="21"/>
  <c r="AD30" i="21"/>
  <c r="AF30" i="21" s="1"/>
  <c r="AA31" i="21"/>
  <c r="AC31" i="21" s="1"/>
  <c r="AD33" i="21"/>
  <c r="AF33" i="21" s="1"/>
  <c r="AA34" i="21"/>
  <c r="AA32" i="21" s="1"/>
  <c r="AD36" i="21"/>
  <c r="AF36" i="21" s="1"/>
  <c r="AA37" i="21"/>
  <c r="AC37" i="21" s="1"/>
  <c r="AD39" i="21"/>
  <c r="AF39" i="21" s="1"/>
  <c r="AA40" i="21"/>
  <c r="AD43" i="21"/>
  <c r="AF43" i="21" s="1"/>
  <c r="AA44" i="21"/>
  <c r="AC44" i="21" s="1"/>
  <c r="AD45" i="21"/>
  <c r="AF45" i="21" s="1"/>
  <c r="AA46" i="21"/>
  <c r="AD49" i="21"/>
  <c r="AF49" i="21" s="1"/>
  <c r="AA50" i="21"/>
  <c r="AC50" i="21" s="1"/>
  <c r="AD52" i="21"/>
  <c r="AA53" i="21"/>
  <c r="AA51" i="21" s="1"/>
  <c r="AD55" i="21"/>
  <c r="AF55" i="21" s="1"/>
  <c r="AA56" i="21"/>
  <c r="AC56" i="21" s="1"/>
  <c r="AD58" i="21"/>
  <c r="AF58" i="21" s="1"/>
  <c r="AA59" i="21"/>
  <c r="AD62" i="21"/>
  <c r="AF62" i="21" s="1"/>
  <c r="AA63" i="21"/>
  <c r="AC63" i="21" s="1"/>
  <c r="AD65" i="21"/>
  <c r="AF65" i="21" s="1"/>
  <c r="AA66" i="21"/>
  <c r="AD68" i="21"/>
  <c r="AF68" i="21" s="1"/>
  <c r="AA69" i="21"/>
  <c r="AC69" i="21" s="1"/>
  <c r="AD70" i="21"/>
  <c r="AF70" i="21" s="1"/>
  <c r="AA71" i="21"/>
  <c r="AD72" i="21"/>
  <c r="AF72" i="21" s="1"/>
  <c r="AA74" i="21"/>
  <c r="AC74" i="21" s="1"/>
  <c r="AD77" i="21"/>
  <c r="AF77" i="21" s="1"/>
  <c r="AE78" i="21"/>
  <c r="AB80" i="21"/>
  <c r="AD81" i="21"/>
  <c r="AF81" i="21" s="1"/>
  <c r="AE82" i="21"/>
  <c r="AA84" i="21"/>
  <c r="AD85" i="21"/>
  <c r="AF85" i="21" s="1"/>
  <c r="AA86" i="21"/>
  <c r="AC86" i="21" s="1"/>
  <c r="AD89" i="21"/>
  <c r="AF89" i="21" s="1"/>
  <c r="AA90" i="21"/>
  <c r="AD91" i="21"/>
  <c r="AF91" i="21" s="1"/>
  <c r="AA93" i="21"/>
  <c r="AC93" i="21" s="1"/>
  <c r="AD94" i="21"/>
  <c r="AF94" i="21" s="1"/>
  <c r="AA96" i="21"/>
  <c r="AD97" i="21"/>
  <c r="AF97" i="21" s="1"/>
  <c r="AA99" i="21"/>
  <c r="AC99" i="21" s="1"/>
  <c r="AD100" i="21"/>
  <c r="AF100" i="21" s="1"/>
  <c r="AA102" i="21"/>
  <c r="AA101" i="21" s="1"/>
  <c r="AD103" i="21"/>
  <c r="AF103" i="21" s="1"/>
  <c r="AA105" i="21"/>
  <c r="AC105" i="21" s="1"/>
  <c r="AD106" i="21"/>
  <c r="AF106" i="21" s="1"/>
  <c r="AA109" i="21"/>
  <c r="AD110" i="21"/>
  <c r="AF110" i="21" s="1"/>
  <c r="AA112" i="21"/>
  <c r="AC112" i="21" s="1"/>
  <c r="AD113" i="21"/>
  <c r="AF113" i="21" s="1"/>
  <c r="AA115" i="21"/>
  <c r="AD116" i="21"/>
  <c r="AF116" i="21" s="1"/>
  <c r="AA117" i="21"/>
  <c r="AC117" i="21" s="1"/>
  <c r="AD77" i="23"/>
  <c r="Y83" i="23"/>
  <c r="Y35" i="23"/>
  <c r="AF13" i="23"/>
  <c r="AF104" i="23"/>
  <c r="AF92" i="23"/>
  <c r="AF32" i="23"/>
  <c r="AF83" i="23"/>
  <c r="AF61" i="23"/>
  <c r="AF114" i="23"/>
  <c r="AF54" i="23"/>
  <c r="AF42" i="23"/>
  <c r="AF64" i="23"/>
  <c r="AF108" i="23"/>
  <c r="AF79" i="23"/>
  <c r="AE104" i="23"/>
  <c r="AE92" i="23"/>
  <c r="AE64" i="23"/>
  <c r="AE54" i="23"/>
  <c r="AE38" i="23"/>
  <c r="I92" i="23"/>
  <c r="F35" i="23"/>
  <c r="F48" i="23"/>
  <c r="F54" i="23"/>
  <c r="F61" i="23"/>
  <c r="F67" i="23"/>
  <c r="F101" i="23"/>
  <c r="L114" i="23"/>
  <c r="F64" i="23"/>
  <c r="F32" i="23"/>
  <c r="F26" i="23"/>
  <c r="AC60" i="23"/>
  <c r="I108" i="23"/>
  <c r="AC47" i="23"/>
  <c r="AC41" i="23" s="1"/>
  <c r="L104" i="23"/>
  <c r="L101" i="23"/>
  <c r="R51" i="23"/>
  <c r="R38" i="23"/>
  <c r="R26" i="23"/>
  <c r="O67" i="23"/>
  <c r="U32" i="23"/>
  <c r="AC75" i="23"/>
  <c r="L57" i="23"/>
  <c r="L51" i="23"/>
  <c r="L38" i="23"/>
  <c r="L32" i="23"/>
  <c r="L26" i="23"/>
  <c r="L88" i="23"/>
  <c r="O98" i="23"/>
  <c r="U54" i="23"/>
  <c r="U48" i="23"/>
  <c r="U35" i="23"/>
  <c r="U29" i="23"/>
  <c r="U23" i="23"/>
  <c r="Z47" i="23"/>
  <c r="Z60" i="23"/>
  <c r="AC107" i="23"/>
  <c r="AC87" i="23" s="1"/>
  <c r="I57" i="23"/>
  <c r="I51" i="23"/>
  <c r="I38" i="23"/>
  <c r="I32" i="23"/>
  <c r="I26" i="23"/>
  <c r="I111" i="23"/>
  <c r="I79" i="23"/>
  <c r="L98" i="23"/>
  <c r="L92" i="23"/>
  <c r="R108" i="23"/>
  <c r="O64" i="23"/>
  <c r="F98" i="23"/>
  <c r="F104" i="23"/>
  <c r="I35" i="23"/>
  <c r="O61" i="23"/>
  <c r="O60" i="23" s="1"/>
  <c r="O54" i="23"/>
  <c r="O114" i="23"/>
  <c r="R64" i="23"/>
  <c r="R104" i="23"/>
  <c r="F23" i="23"/>
  <c r="F108" i="23"/>
  <c r="I67" i="23"/>
  <c r="I61" i="23"/>
  <c r="I17" i="23"/>
  <c r="L95" i="23"/>
  <c r="O51" i="23"/>
  <c r="O38" i="23"/>
  <c r="O32" i="23"/>
  <c r="O26" i="23"/>
  <c r="O83" i="23"/>
  <c r="R29" i="23"/>
  <c r="R88" i="23"/>
  <c r="R76" i="23"/>
  <c r="U64" i="23"/>
  <c r="U57" i="23"/>
  <c r="U111" i="23"/>
  <c r="U104" i="23"/>
  <c r="U92" i="23"/>
  <c r="F12" i="23"/>
  <c r="F95" i="23"/>
  <c r="I12" i="23"/>
  <c r="L67" i="23"/>
  <c r="L61" i="23"/>
  <c r="L42" i="23"/>
  <c r="L76" i="23"/>
  <c r="O108" i="23"/>
  <c r="O101" i="23"/>
  <c r="O79" i="23"/>
  <c r="R67" i="23"/>
  <c r="R61" i="23"/>
  <c r="R54" i="23"/>
  <c r="R42" i="23"/>
  <c r="R111" i="23"/>
  <c r="R101" i="23"/>
  <c r="R95" i="23"/>
  <c r="U88" i="23"/>
  <c r="U76" i="23"/>
  <c r="Y13" i="23"/>
  <c r="AA13" i="23" s="1"/>
  <c r="F38" i="23"/>
  <c r="F88" i="23"/>
  <c r="F111" i="23"/>
  <c r="I101" i="23"/>
  <c r="I95" i="23"/>
  <c r="I76" i="23"/>
  <c r="L108" i="23"/>
  <c r="L83" i="23"/>
  <c r="O42" i="23"/>
  <c r="O29" i="23"/>
  <c r="O12" i="23"/>
  <c r="R17" i="23"/>
  <c r="R92" i="23"/>
  <c r="R79" i="23"/>
  <c r="U17" i="23"/>
  <c r="F17" i="23"/>
  <c r="F42" i="23"/>
  <c r="F60" i="23"/>
  <c r="F83" i="23"/>
  <c r="F92" i="23"/>
  <c r="I54" i="23"/>
  <c r="I48" i="23"/>
  <c r="I42" i="23"/>
  <c r="I114" i="23"/>
  <c r="I98" i="23"/>
  <c r="I83" i="23"/>
  <c r="L64" i="23"/>
  <c r="L48" i="23"/>
  <c r="L35" i="23"/>
  <c r="L111" i="23"/>
  <c r="L79" i="23"/>
  <c r="O57" i="23"/>
  <c r="O48" i="23"/>
  <c r="O35" i="23"/>
  <c r="O23" i="23"/>
  <c r="O17" i="23"/>
  <c r="O104" i="23"/>
  <c r="O88" i="23"/>
  <c r="O76" i="23"/>
  <c r="R48" i="23"/>
  <c r="R32" i="23"/>
  <c r="R114" i="23"/>
  <c r="R98" i="23"/>
  <c r="R83" i="23"/>
  <c r="U51" i="23"/>
  <c r="U47" i="23" s="1"/>
  <c r="U38" i="23"/>
  <c r="U114" i="23"/>
  <c r="U79" i="23"/>
  <c r="Z41" i="23"/>
  <c r="AC22" i="23"/>
  <c r="AC11" i="23" s="1"/>
  <c r="AB13" i="23"/>
  <c r="AD13" i="23" s="1"/>
  <c r="V67" i="23"/>
  <c r="V57" i="23"/>
  <c r="F79" i="23"/>
  <c r="F29" i="23"/>
  <c r="F51" i="23"/>
  <c r="F57" i="23"/>
  <c r="F76" i="23"/>
  <c r="F75" i="23" s="1"/>
  <c r="V101" i="23"/>
  <c r="F114" i="23"/>
  <c r="I104" i="23"/>
  <c r="L54" i="23"/>
  <c r="O111" i="23"/>
  <c r="O107" i="23" s="1"/>
  <c r="O95" i="23"/>
  <c r="R23" i="23"/>
  <c r="U42" i="23"/>
  <c r="U98" i="23"/>
  <c r="Z22" i="23"/>
  <c r="Z11" i="23" s="1"/>
  <c r="Z75" i="23"/>
  <c r="V29" i="23"/>
  <c r="I64" i="23"/>
  <c r="I29" i="23"/>
  <c r="I23" i="23"/>
  <c r="L29" i="23"/>
  <c r="L23" i="23"/>
  <c r="L17" i="23"/>
  <c r="L12" i="23"/>
  <c r="O92" i="23"/>
  <c r="R57" i="23"/>
  <c r="R35" i="23"/>
  <c r="R12" i="23"/>
  <c r="U67" i="23"/>
  <c r="U61" i="23"/>
  <c r="U26" i="23"/>
  <c r="U108" i="23"/>
  <c r="U101" i="23"/>
  <c r="U95" i="23"/>
  <c r="U83" i="23"/>
  <c r="Z107" i="23"/>
  <c r="Z87" i="23" s="1"/>
  <c r="V13" i="23"/>
  <c r="U12" i="23"/>
  <c r="AA83" i="23"/>
  <c r="AA108" i="21"/>
  <c r="AA95" i="21"/>
  <c r="AA88" i="21"/>
  <c r="AA64" i="21"/>
  <c r="AA54" i="21"/>
  <c r="AA38" i="21"/>
  <c r="AA26" i="21"/>
  <c r="AA17" i="21"/>
  <c r="AB95" i="21"/>
  <c r="Y114" i="21"/>
  <c r="Y111" i="21"/>
  <c r="Y108" i="21"/>
  <c r="Y104" i="21"/>
  <c r="Y101" i="21"/>
  <c r="Y98" i="21"/>
  <c r="Y95" i="21"/>
  <c r="Y92" i="21"/>
  <c r="Y88" i="21"/>
  <c r="Y83" i="21"/>
  <c r="Y79" i="21"/>
  <c r="Y76" i="21"/>
  <c r="Y67" i="21"/>
  <c r="Y64" i="21"/>
  <c r="Y61" i="21"/>
  <c r="Y57" i="21"/>
  <c r="Y54" i="21"/>
  <c r="Y51" i="21"/>
  <c r="Y48" i="21"/>
  <c r="Y42" i="21"/>
  <c r="Y38" i="21"/>
  <c r="Y35" i="21"/>
  <c r="Y32" i="21"/>
  <c r="Y29" i="21"/>
  <c r="Y26" i="21"/>
  <c r="Y23" i="21"/>
  <c r="Y17" i="21"/>
  <c r="Z114" i="21"/>
  <c r="Z111" i="21"/>
  <c r="Z108" i="21"/>
  <c r="Z104" i="21"/>
  <c r="Z101" i="21"/>
  <c r="Z98" i="21"/>
  <c r="Z95" i="21"/>
  <c r="Z92" i="21"/>
  <c r="Z88" i="21"/>
  <c r="Z83" i="21"/>
  <c r="Z79" i="21"/>
  <c r="Z76" i="21"/>
  <c r="Z67" i="21"/>
  <c r="Z64" i="21"/>
  <c r="Z61" i="21"/>
  <c r="Z57" i="21"/>
  <c r="Z54" i="21"/>
  <c r="Z51" i="21"/>
  <c r="Z48" i="21"/>
  <c r="Z42" i="21"/>
  <c r="Z38" i="21"/>
  <c r="Z35" i="21"/>
  <c r="Z32" i="21"/>
  <c r="Z29" i="21"/>
  <c r="Z26" i="21"/>
  <c r="Z23" i="21"/>
  <c r="Z17" i="21"/>
  <c r="X31" i="21"/>
  <c r="V29" i="21"/>
  <c r="X20" i="21"/>
  <c r="T87" i="21"/>
  <c r="T119" i="21" s="1"/>
  <c r="K87" i="21"/>
  <c r="K119" i="21" s="1"/>
  <c r="V101" i="21"/>
  <c r="Q87" i="21"/>
  <c r="Q119" i="21" s="1"/>
  <c r="O107" i="21"/>
  <c r="O87" i="21" s="1"/>
  <c r="O83" i="21"/>
  <c r="Q47" i="21"/>
  <c r="Q41" i="21" s="1"/>
  <c r="T47" i="21"/>
  <c r="T41" i="21" s="1"/>
  <c r="T73" i="21" s="1"/>
  <c r="W47" i="21"/>
  <c r="W75" i="21"/>
  <c r="W75" i="23" s="1"/>
  <c r="R42" i="21"/>
  <c r="X63" i="21"/>
  <c r="X65" i="21"/>
  <c r="O67" i="21"/>
  <c r="X70" i="21"/>
  <c r="X90" i="21"/>
  <c r="R107" i="21"/>
  <c r="U17" i="21"/>
  <c r="U12" i="21"/>
  <c r="R35" i="21"/>
  <c r="Q22" i="21"/>
  <c r="P22" i="21"/>
  <c r="O38" i="21"/>
  <c r="N22" i="21"/>
  <c r="N11" i="21" s="1"/>
  <c r="F32" i="21"/>
  <c r="F26" i="21"/>
  <c r="E22" i="21"/>
  <c r="I64" i="21"/>
  <c r="I57" i="21"/>
  <c r="I88" i="21"/>
  <c r="L64" i="21"/>
  <c r="L57" i="21"/>
  <c r="L12" i="21"/>
  <c r="L88" i="21"/>
  <c r="R88" i="21"/>
  <c r="R87" i="21" s="1"/>
  <c r="R119" i="21" s="1"/>
  <c r="F108" i="21"/>
  <c r="F107" i="21" s="1"/>
  <c r="I107" i="21"/>
  <c r="L75" i="21"/>
  <c r="V32" i="21"/>
  <c r="F75" i="21"/>
  <c r="V76" i="21"/>
  <c r="X29" i="21"/>
  <c r="O47" i="21"/>
  <c r="D47" i="21"/>
  <c r="P47" i="21"/>
  <c r="R47" i="21"/>
  <c r="R51" i="21"/>
  <c r="F57" i="21"/>
  <c r="R67" i="21"/>
  <c r="U79" i="21"/>
  <c r="U75" i="21" s="1"/>
  <c r="U83" i="21"/>
  <c r="X110" i="21"/>
  <c r="X108" i="21" s="1"/>
  <c r="S22" i="21"/>
  <c r="S11" i="21" s="1"/>
  <c r="R38" i="21"/>
  <c r="R12" i="21"/>
  <c r="Q11" i="21"/>
  <c r="O26" i="21"/>
  <c r="X21" i="21"/>
  <c r="X16" i="21"/>
  <c r="M22" i="21"/>
  <c r="M11" i="21" s="1"/>
  <c r="X40" i="21"/>
  <c r="F29" i="21"/>
  <c r="G22" i="21"/>
  <c r="G11" i="21" s="1"/>
  <c r="H60" i="21"/>
  <c r="H22" i="21"/>
  <c r="I61" i="21"/>
  <c r="I60" i="21" s="1"/>
  <c r="I17" i="21"/>
  <c r="I12" i="21"/>
  <c r="I76" i="21"/>
  <c r="I75" i="21" s="1"/>
  <c r="K60" i="21"/>
  <c r="K41" i="21" s="1"/>
  <c r="L61" i="21"/>
  <c r="L60" i="21" s="1"/>
  <c r="L54" i="21"/>
  <c r="L32" i="21"/>
  <c r="L26" i="21"/>
  <c r="L22" i="21" s="1"/>
  <c r="V51" i="21"/>
  <c r="X34" i="21"/>
  <c r="T60" i="21"/>
  <c r="S75" i="21"/>
  <c r="S119" i="21" s="1"/>
  <c r="X44" i="21"/>
  <c r="F51" i="21"/>
  <c r="F47" i="21" s="1"/>
  <c r="X56" i="21"/>
  <c r="X72" i="21"/>
  <c r="X74" i="21"/>
  <c r="X91" i="21"/>
  <c r="X94" i="21"/>
  <c r="X103" i="21"/>
  <c r="X101" i="21" s="1"/>
  <c r="X118" i="21"/>
  <c r="X33" i="21"/>
  <c r="U26" i="21"/>
  <c r="U22" i="21" s="1"/>
  <c r="R29" i="21"/>
  <c r="R23" i="21"/>
  <c r="O17" i="21"/>
  <c r="O12" i="21"/>
  <c r="D22" i="21"/>
  <c r="I51" i="21"/>
  <c r="I47" i="21" s="1"/>
  <c r="I38" i="21"/>
  <c r="I22" i="21" s="1"/>
  <c r="I11" i="21" s="1"/>
  <c r="H87" i="21"/>
  <c r="H119" i="21" s="1"/>
  <c r="I104" i="21"/>
  <c r="I92" i="21"/>
  <c r="K22" i="21"/>
  <c r="K11" i="21" s="1"/>
  <c r="L42" i="21"/>
  <c r="L17" i="21"/>
  <c r="L108" i="21"/>
  <c r="L92" i="21"/>
  <c r="AE13" i="21"/>
  <c r="AD13" i="21"/>
  <c r="AD12" i="21" s="1"/>
  <c r="AB13" i="21"/>
  <c r="AA13" i="21"/>
  <c r="AA12" i="21" s="1"/>
  <c r="V13" i="21"/>
  <c r="AB22" i="13"/>
  <c r="AD22" i="13" s="1"/>
  <c r="AE53" i="13"/>
  <c r="AG53" i="13" s="1"/>
  <c r="AP53" i="13"/>
  <c r="AS22" i="13"/>
  <c r="AE22" i="13"/>
  <c r="AG22" i="13" s="1"/>
  <c r="AP56" i="13"/>
  <c r="AH55" i="13"/>
  <c r="AJ55" i="13" s="1"/>
  <c r="AH53" i="13"/>
  <c r="AJ53" i="13" s="1"/>
  <c r="AP22" i="13"/>
  <c r="AH22" i="13"/>
  <c r="AJ22" i="13" s="1"/>
  <c r="AQ56" i="13"/>
  <c r="AH56" i="13"/>
  <c r="AJ56" i="13" s="1"/>
  <c r="AQ55" i="13"/>
  <c r="AQ54" i="13"/>
  <c r="AH54" i="13"/>
  <c r="AJ54" i="13" s="1"/>
  <c r="AQ53" i="13"/>
  <c r="AO22" i="13"/>
  <c r="AP55" i="13"/>
  <c r="AP54" i="13"/>
  <c r="AQ22" i="13"/>
  <c r="AR56" i="13"/>
  <c r="AN56" i="13"/>
  <c r="AR55" i="13"/>
  <c r="AN55" i="13"/>
  <c r="AR54" i="13"/>
  <c r="AN54" i="13"/>
  <c r="AR53" i="13"/>
  <c r="AN53" i="13"/>
  <c r="AB54" i="13"/>
  <c r="AD54" i="13" s="1"/>
  <c r="AR22" i="13"/>
  <c r="AN22" i="13"/>
  <c r="AS56" i="13"/>
  <c r="AO56" i="13"/>
  <c r="AE56" i="13"/>
  <c r="AG56" i="13" s="1"/>
  <c r="AS55" i="13"/>
  <c r="AO55" i="13"/>
  <c r="AE55" i="13"/>
  <c r="AG55" i="13" s="1"/>
  <c r="AS54" i="13"/>
  <c r="AO54" i="13"/>
  <c r="AE54" i="13"/>
  <c r="AG54" i="13" s="1"/>
  <c r="AS53" i="13"/>
  <c r="AO53" i="13"/>
  <c r="AB56" i="13"/>
  <c r="AD56" i="13" s="1"/>
  <c r="AK53" i="13"/>
  <c r="AK22" i="13"/>
  <c r="AK56" i="13"/>
  <c r="AK55" i="13"/>
  <c r="AL54" i="13"/>
  <c r="AL53" i="13"/>
  <c r="AL22" i="13"/>
  <c r="AL56" i="13"/>
  <c r="AL55" i="13"/>
  <c r="AM54" i="13"/>
  <c r="AM53" i="13"/>
  <c r="AB53" i="13"/>
  <c r="AD53" i="13" s="1"/>
  <c r="AK54" i="13"/>
  <c r="AM22" i="13"/>
  <c r="AM56" i="13"/>
  <c r="AM55" i="13"/>
  <c r="AB55" i="13"/>
  <c r="AD55" i="13" s="1"/>
  <c r="AC33" i="13"/>
  <c r="AC113" i="13"/>
  <c r="AC111" i="13" s="1"/>
  <c r="X35" i="7"/>
  <c r="F33" i="7"/>
  <c r="V120" i="7"/>
  <c r="X120" i="7" s="1"/>
  <c r="V125" i="7"/>
  <c r="X125" i="7" s="1"/>
  <c r="V130" i="7"/>
  <c r="X130" i="7" s="1"/>
  <c r="V137" i="7"/>
  <c r="X137" i="7" s="1"/>
  <c r="K37" i="7"/>
  <c r="U131" i="7"/>
  <c r="V117" i="7"/>
  <c r="X117" i="7" s="1"/>
  <c r="F140" i="7"/>
  <c r="G37" i="7"/>
  <c r="O131" i="7"/>
  <c r="O128" i="7" s="1"/>
  <c r="P37" i="7"/>
  <c r="V22" i="7"/>
  <c r="X22" i="7" s="1"/>
  <c r="U138" i="7"/>
  <c r="AA22" i="7"/>
  <c r="Z98" i="7"/>
  <c r="Z105" i="7"/>
  <c r="Z103" i="7" s="1"/>
  <c r="F68" i="7"/>
  <c r="F67" i="7" s="1"/>
  <c r="F66" i="7" s="1"/>
  <c r="O121" i="7"/>
  <c r="O119" i="7" s="1"/>
  <c r="U68" i="7"/>
  <c r="U67" i="7" s="1"/>
  <c r="U66" i="7" s="1"/>
  <c r="AB22" i="7"/>
  <c r="F105" i="7"/>
  <c r="F103" i="7" s="1"/>
  <c r="V116" i="7"/>
  <c r="X116" i="7" s="1"/>
  <c r="V122" i="7"/>
  <c r="X122" i="7" s="1"/>
  <c r="V126" i="7"/>
  <c r="X126" i="7" s="1"/>
  <c r="F131" i="7"/>
  <c r="V139" i="7"/>
  <c r="X139" i="7" s="1"/>
  <c r="V144" i="7"/>
  <c r="X144" i="7" s="1"/>
  <c r="Z73" i="7"/>
  <c r="AC138" i="13"/>
  <c r="E37" i="7"/>
  <c r="V143" i="7"/>
  <c r="X143" i="7" s="1"/>
  <c r="S102" i="7"/>
  <c r="S134" i="7" s="1"/>
  <c r="R11" i="7"/>
  <c r="U11" i="7"/>
  <c r="I11" i="7"/>
  <c r="S128" i="13"/>
  <c r="AP72" i="13"/>
  <c r="AL72" i="13"/>
  <c r="G63" i="13"/>
  <c r="K94" i="13"/>
  <c r="K12" i="13"/>
  <c r="K11" i="13" s="1"/>
  <c r="W46" i="13"/>
  <c r="W45" i="13" s="1"/>
  <c r="AA98" i="13"/>
  <c r="AA63" i="13"/>
  <c r="AA61" i="13" s="1"/>
  <c r="Z37" i="13"/>
  <c r="Z93" i="13" s="1"/>
  <c r="O121" i="13"/>
  <c r="S68" i="13"/>
  <c r="W38" i="13"/>
  <c r="G61" i="13"/>
  <c r="W37" i="13"/>
  <c r="G113" i="13"/>
  <c r="K140" i="13"/>
  <c r="W131" i="13"/>
  <c r="K67" i="13"/>
  <c r="K66" i="13" s="1"/>
  <c r="W94" i="13"/>
  <c r="W121" i="13"/>
  <c r="G98" i="13"/>
  <c r="G140" i="13"/>
  <c r="G121" i="13"/>
  <c r="G119" i="13" s="1"/>
  <c r="J37" i="13"/>
  <c r="J93" i="13" s="1"/>
  <c r="O140" i="13"/>
  <c r="O94" i="13"/>
  <c r="O63" i="13"/>
  <c r="S63" i="13"/>
  <c r="S61" i="13" s="1"/>
  <c r="AE13" i="13"/>
  <c r="AG13" i="13" s="1"/>
  <c r="AK13" i="13"/>
  <c r="AL74" i="13"/>
  <c r="AP74" i="13"/>
  <c r="AB75" i="13"/>
  <c r="AD75" i="13" s="1"/>
  <c r="AK75" i="13"/>
  <c r="AO75" i="13"/>
  <c r="AS75" i="13"/>
  <c r="AH76" i="13"/>
  <c r="AJ76" i="13" s="1"/>
  <c r="AN76" i="13"/>
  <c r="AR76" i="13"/>
  <c r="AE77" i="13"/>
  <c r="AG77" i="13" s="1"/>
  <c r="AM77" i="13"/>
  <c r="AQ77" i="13"/>
  <c r="AL78" i="13"/>
  <c r="AP78" i="13"/>
  <c r="AB79" i="13"/>
  <c r="AD79" i="13" s="1"/>
  <c r="AK79" i="13"/>
  <c r="AO79" i="13"/>
  <c r="AS79" i="13"/>
  <c r="AH80" i="13"/>
  <c r="AJ80" i="13" s="1"/>
  <c r="AN80" i="13"/>
  <c r="AR80" i="13"/>
  <c r="AE81" i="13"/>
  <c r="AG81" i="13" s="1"/>
  <c r="AM81" i="13"/>
  <c r="AQ81" i="13"/>
  <c r="AL82" i="13"/>
  <c r="AP82" i="13"/>
  <c r="AB83" i="13"/>
  <c r="AD83" i="13" s="1"/>
  <c r="AK83" i="13"/>
  <c r="AO83" i="13"/>
  <c r="AS83" i="13"/>
  <c r="AH84" i="13"/>
  <c r="AJ84" i="13" s="1"/>
  <c r="AN84" i="13"/>
  <c r="AR84" i="13"/>
  <c r="AE85" i="13"/>
  <c r="AG85" i="13" s="1"/>
  <c r="AM85" i="13"/>
  <c r="AQ85" i="13"/>
  <c r="AL86" i="13"/>
  <c r="AP86" i="13"/>
  <c r="AB87" i="13"/>
  <c r="AD87" i="13" s="1"/>
  <c r="AK87" i="13"/>
  <c r="AO87" i="13"/>
  <c r="AS87" i="13"/>
  <c r="AH88" i="13"/>
  <c r="AJ88" i="13" s="1"/>
  <c r="AN88" i="13"/>
  <c r="AR88" i="13"/>
  <c r="AE89" i="13"/>
  <c r="AG89" i="13" s="1"/>
  <c r="AM89" i="13"/>
  <c r="AQ89" i="13"/>
  <c r="AB92" i="13"/>
  <c r="AD92" i="13" s="1"/>
  <c r="AH92" i="13"/>
  <c r="AJ92" i="13" s="1"/>
  <c r="AM92" i="13"/>
  <c r="AQ92" i="13"/>
  <c r="AN95" i="13"/>
  <c r="AR95" i="13"/>
  <c r="AK96" i="13"/>
  <c r="AO96" i="13"/>
  <c r="AS96" i="13"/>
  <c r="AE97" i="13"/>
  <c r="AG97" i="13" s="1"/>
  <c r="AL97" i="13"/>
  <c r="AP97" i="13"/>
  <c r="AB99" i="13"/>
  <c r="AD99" i="13" s="1"/>
  <c r="AN99" i="13"/>
  <c r="AR99" i="13"/>
  <c r="AE100" i="13"/>
  <c r="AG100" i="13" s="1"/>
  <c r="AK100" i="13"/>
  <c r="AO100" i="13"/>
  <c r="AS100" i="13"/>
  <c r="AL101" i="13"/>
  <c r="AP101" i="13"/>
  <c r="AR104" i="13"/>
  <c r="AE106" i="13"/>
  <c r="AG106" i="13" s="1"/>
  <c r="AL106" i="13"/>
  <c r="AP106" i="13"/>
  <c r="AB107" i="13"/>
  <c r="AD107" i="13" s="1"/>
  <c r="AH107" i="13"/>
  <c r="AJ107" i="13" s="1"/>
  <c r="AN107" i="13"/>
  <c r="AR107" i="13"/>
  <c r="AE108" i="13"/>
  <c r="AG108" i="13" s="1"/>
  <c r="AL108" i="13"/>
  <c r="AP108" i="13"/>
  <c r="AB109" i="13"/>
  <c r="AD109" i="13" s="1"/>
  <c r="AH109" i="13"/>
  <c r="AJ109" i="13" s="1"/>
  <c r="AN109" i="13"/>
  <c r="AR109" i="13"/>
  <c r="AE110" i="13"/>
  <c r="AG110" i="13" s="1"/>
  <c r="AL110" i="13"/>
  <c r="AP110" i="13"/>
  <c r="AB114" i="13"/>
  <c r="AD114" i="13" s="1"/>
  <c r="AH114" i="13"/>
  <c r="AJ114" i="13" s="1"/>
  <c r="AM114" i="13"/>
  <c r="AQ114" i="13"/>
  <c r="AN115" i="13"/>
  <c r="AR115" i="13"/>
  <c r="AK116" i="13"/>
  <c r="AO116" i="13"/>
  <c r="AS116" i="13"/>
  <c r="AE117" i="13"/>
  <c r="AG117" i="13" s="1"/>
  <c r="AL117" i="13"/>
  <c r="AP117" i="13"/>
  <c r="AB118" i="13"/>
  <c r="AD118" i="13" s="1"/>
  <c r="AH118" i="13"/>
  <c r="AJ118" i="13" s="1"/>
  <c r="AM118" i="13"/>
  <c r="AQ118" i="13"/>
  <c r="AK112" i="13"/>
  <c r="AO112" i="13"/>
  <c r="AS112" i="13"/>
  <c r="AM122" i="13"/>
  <c r="AQ122" i="13"/>
  <c r="AK123" i="13"/>
  <c r="AO123" i="13"/>
  <c r="AS123" i="13"/>
  <c r="AL124" i="13"/>
  <c r="AP124" i="13"/>
  <c r="AB125" i="13"/>
  <c r="AD125" i="13" s="1"/>
  <c r="AH125" i="13"/>
  <c r="AJ125" i="13" s="1"/>
  <c r="AM125" i="13"/>
  <c r="AQ125" i="13"/>
  <c r="AN126" i="13"/>
  <c r="AR126" i="13"/>
  <c r="AE127" i="13"/>
  <c r="AG127" i="13" s="1"/>
  <c r="AK127" i="13"/>
  <c r="AO127" i="13"/>
  <c r="AS127" i="13"/>
  <c r="AE129" i="13"/>
  <c r="AG129" i="13" s="1"/>
  <c r="AL129" i="13"/>
  <c r="AP129" i="13"/>
  <c r="AB130" i="13"/>
  <c r="AD130" i="13" s="1"/>
  <c r="AH130" i="13"/>
  <c r="AJ130" i="13" s="1"/>
  <c r="AM130" i="13"/>
  <c r="AQ130" i="13"/>
  <c r="AL131" i="13"/>
  <c r="AP131" i="13"/>
  <c r="AB132" i="13"/>
  <c r="AD132" i="13" s="1"/>
  <c r="AH132" i="13"/>
  <c r="AJ132" i="13" s="1"/>
  <c r="AN132" i="13"/>
  <c r="AR132" i="13"/>
  <c r="AE133" i="13"/>
  <c r="AG133" i="13" s="1"/>
  <c r="AL133" i="13"/>
  <c r="AP133" i="13"/>
  <c r="AB136" i="13"/>
  <c r="AD136" i="13" s="1"/>
  <c r="AK136" i="13"/>
  <c r="AO136" i="13"/>
  <c r="AS136" i="13"/>
  <c r="AH137" i="13"/>
  <c r="AJ137" i="13" s="1"/>
  <c r="AN137" i="13"/>
  <c r="AR137" i="13"/>
  <c r="AE139" i="13"/>
  <c r="AG139" i="13" s="1"/>
  <c r="AK139" i="13"/>
  <c r="AO139" i="13"/>
  <c r="AS139" i="13"/>
  <c r="AM141" i="13"/>
  <c r="AQ141" i="13"/>
  <c r="AK142" i="13"/>
  <c r="AO142" i="13"/>
  <c r="AS142" i="13"/>
  <c r="AM143" i="13"/>
  <c r="AQ143" i="13"/>
  <c r="AK144" i="13"/>
  <c r="AO144" i="13"/>
  <c r="AS144" i="13"/>
  <c r="K73" i="13"/>
  <c r="AB74" i="13"/>
  <c r="AK74" i="13"/>
  <c r="AO74" i="13"/>
  <c r="AS74" i="13"/>
  <c r="AH75" i="13"/>
  <c r="AJ75" i="13" s="1"/>
  <c r="AN75" i="13"/>
  <c r="AR75" i="13"/>
  <c r="AE76" i="13"/>
  <c r="AG76" i="13" s="1"/>
  <c r="AM76" i="13"/>
  <c r="AQ76" i="13"/>
  <c r="AL77" i="13"/>
  <c r="AP77" i="13"/>
  <c r="AB78" i="13"/>
  <c r="AD78" i="13" s="1"/>
  <c r="AK78" i="13"/>
  <c r="AO78" i="13"/>
  <c r="AS78" i="13"/>
  <c r="AH79" i="13"/>
  <c r="AJ79" i="13" s="1"/>
  <c r="AN79" i="13"/>
  <c r="AR79" i="13"/>
  <c r="AE80" i="13"/>
  <c r="AG80" i="13" s="1"/>
  <c r="AM80" i="13"/>
  <c r="AQ80" i="13"/>
  <c r="AL81" i="13"/>
  <c r="AP81" i="13"/>
  <c r="AB82" i="13"/>
  <c r="AD82" i="13" s="1"/>
  <c r="AK82" i="13"/>
  <c r="AO82" i="13"/>
  <c r="AS82" i="13"/>
  <c r="AH83" i="13"/>
  <c r="AJ83" i="13" s="1"/>
  <c r="AN83" i="13"/>
  <c r="AR83" i="13"/>
  <c r="AE84" i="13"/>
  <c r="AG84" i="13" s="1"/>
  <c r="AM84" i="13"/>
  <c r="AQ84" i="13"/>
  <c r="AL85" i="13"/>
  <c r="AP85" i="13"/>
  <c r="AB86" i="13"/>
  <c r="AD86" i="13" s="1"/>
  <c r="AK86" i="13"/>
  <c r="AO86" i="13"/>
  <c r="AS86" i="13"/>
  <c r="AH87" i="13"/>
  <c r="AJ87" i="13" s="1"/>
  <c r="AN87" i="13"/>
  <c r="AR87" i="13"/>
  <c r="AE88" i="13"/>
  <c r="AG88" i="13" s="1"/>
  <c r="AM88" i="13"/>
  <c r="AQ88" i="13"/>
  <c r="AL89" i="13"/>
  <c r="AP89" i="13"/>
  <c r="AE92" i="13"/>
  <c r="AG92" i="13" s="1"/>
  <c r="AL92" i="13"/>
  <c r="AP92" i="13"/>
  <c r="AB95" i="13"/>
  <c r="AD95" i="13" s="1"/>
  <c r="AH95" i="13"/>
  <c r="AJ95" i="13" s="1"/>
  <c r="AM95" i="13"/>
  <c r="AQ95" i="13"/>
  <c r="AN96" i="13"/>
  <c r="AR96" i="13"/>
  <c r="AK97" i="13"/>
  <c r="AO97" i="13"/>
  <c r="AS97" i="13"/>
  <c r="AH99" i="13"/>
  <c r="AJ99" i="13" s="1"/>
  <c r="AM99" i="13"/>
  <c r="AQ99" i="13"/>
  <c r="AN100" i="13"/>
  <c r="AR100" i="13"/>
  <c r="AE101" i="13"/>
  <c r="AG101" i="13" s="1"/>
  <c r="AK101" i="13"/>
  <c r="AO101" i="13"/>
  <c r="AS101" i="13"/>
  <c r="AK106" i="13"/>
  <c r="AO106" i="13"/>
  <c r="AS106" i="13"/>
  <c r="AM107" i="13"/>
  <c r="AQ107" i="13"/>
  <c r="AK108" i="13"/>
  <c r="AO108" i="13"/>
  <c r="AS108" i="13"/>
  <c r="AM109" i="13"/>
  <c r="AQ109" i="13"/>
  <c r="AK110" i="13"/>
  <c r="AO110" i="13"/>
  <c r="AS110" i="13"/>
  <c r="AE114" i="13"/>
  <c r="AG114" i="13" s="1"/>
  <c r="AL114" i="13"/>
  <c r="AP114" i="13"/>
  <c r="AB115" i="13"/>
  <c r="AD115" i="13" s="1"/>
  <c r="AH115" i="13"/>
  <c r="AJ115" i="13" s="1"/>
  <c r="AM115" i="13"/>
  <c r="AQ115" i="13"/>
  <c r="AN116" i="13"/>
  <c r="AR116" i="13"/>
  <c r="AK117" i="13"/>
  <c r="AO117" i="13"/>
  <c r="AS117" i="13"/>
  <c r="AE118" i="13"/>
  <c r="AG118" i="13" s="1"/>
  <c r="AL118" i="13"/>
  <c r="AP118" i="13"/>
  <c r="AB112" i="13"/>
  <c r="AD112" i="13" s="1"/>
  <c r="AN112" i="13"/>
  <c r="AR112" i="13"/>
  <c r="AE122" i="13"/>
  <c r="AG122" i="13" s="1"/>
  <c r="AL122" i="13"/>
  <c r="AP122" i="13"/>
  <c r="AB123" i="13"/>
  <c r="AD123" i="13" s="1"/>
  <c r="AH123" i="13"/>
  <c r="AJ123" i="13" s="1"/>
  <c r="AN123" i="13"/>
  <c r="AR123" i="13"/>
  <c r="AE124" i="13"/>
  <c r="AG124" i="13" s="1"/>
  <c r="AK124" i="13"/>
  <c r="AO124" i="13"/>
  <c r="AS124" i="13"/>
  <c r="AL125" i="13"/>
  <c r="AP125" i="13"/>
  <c r="AB126" i="13"/>
  <c r="AD126" i="13" s="1"/>
  <c r="AH126" i="13"/>
  <c r="AJ126" i="13" s="1"/>
  <c r="AM126" i="13"/>
  <c r="AQ126" i="13"/>
  <c r="AN127" i="13"/>
  <c r="AR127" i="13"/>
  <c r="AK129" i="13"/>
  <c r="AO129" i="13"/>
  <c r="AS129" i="13"/>
  <c r="AE130" i="13"/>
  <c r="AG130" i="13" s="1"/>
  <c r="AL130" i="13"/>
  <c r="AP130" i="13"/>
  <c r="AK131" i="13"/>
  <c r="AO131" i="13"/>
  <c r="AS131" i="13"/>
  <c r="AM132" i="13"/>
  <c r="AQ132" i="13"/>
  <c r="AK133" i="13"/>
  <c r="AO133" i="13"/>
  <c r="AS133" i="13"/>
  <c r="AH136" i="13"/>
  <c r="AJ136" i="13" s="1"/>
  <c r="AN136" i="13"/>
  <c r="AR136" i="13"/>
  <c r="AR138" i="13" s="1"/>
  <c r="AE137" i="13"/>
  <c r="AG137" i="13" s="1"/>
  <c r="AM137" i="13"/>
  <c r="AQ137" i="13"/>
  <c r="AN139" i="13"/>
  <c r="AR139" i="13"/>
  <c r="AE141" i="13"/>
  <c r="AG141" i="13" s="1"/>
  <c r="AL141" i="13"/>
  <c r="AP141" i="13"/>
  <c r="AB142" i="13"/>
  <c r="AD142" i="13" s="1"/>
  <c r="AH142" i="13"/>
  <c r="AJ142" i="13" s="1"/>
  <c r="AN142" i="13"/>
  <c r="AR142" i="13"/>
  <c r="AE143" i="13"/>
  <c r="AG143" i="13" s="1"/>
  <c r="AL143" i="13"/>
  <c r="AP143" i="13"/>
  <c r="AB144" i="13"/>
  <c r="AD144" i="13" s="1"/>
  <c r="AH144" i="13"/>
  <c r="AJ144" i="13" s="1"/>
  <c r="AN144" i="13"/>
  <c r="AR144" i="13"/>
  <c r="AH74" i="13"/>
  <c r="AN74" i="13"/>
  <c r="AR74" i="13"/>
  <c r="AE75" i="13"/>
  <c r="AG75" i="13" s="1"/>
  <c r="AM75" i="13"/>
  <c r="AQ75" i="13"/>
  <c r="AL76" i="13"/>
  <c r="AP76" i="13"/>
  <c r="AB77" i="13"/>
  <c r="AD77" i="13" s="1"/>
  <c r="AK77" i="13"/>
  <c r="AO77" i="13"/>
  <c r="AS77" i="13"/>
  <c r="AH78" i="13"/>
  <c r="AJ78" i="13" s="1"/>
  <c r="AN78" i="13"/>
  <c r="AR78" i="13"/>
  <c r="AE79" i="13"/>
  <c r="AG79" i="13" s="1"/>
  <c r="AM79" i="13"/>
  <c r="AQ79" i="13"/>
  <c r="AL80" i="13"/>
  <c r="AP80" i="13"/>
  <c r="AB81" i="13"/>
  <c r="AD81" i="13" s="1"/>
  <c r="AK81" i="13"/>
  <c r="AO81" i="13"/>
  <c r="AS81" i="13"/>
  <c r="AH82" i="13"/>
  <c r="AJ82" i="13" s="1"/>
  <c r="AN82" i="13"/>
  <c r="AR82" i="13"/>
  <c r="AE83" i="13"/>
  <c r="AG83" i="13" s="1"/>
  <c r="AM83" i="13"/>
  <c r="AQ83" i="13"/>
  <c r="AL84" i="13"/>
  <c r="AP84" i="13"/>
  <c r="AB85" i="13"/>
  <c r="AD85" i="13" s="1"/>
  <c r="AK85" i="13"/>
  <c r="AO85" i="13"/>
  <c r="AS85" i="13"/>
  <c r="AH86" i="13"/>
  <c r="AJ86" i="13" s="1"/>
  <c r="AN86" i="13"/>
  <c r="AR86" i="13"/>
  <c r="AE87" i="13"/>
  <c r="AG87" i="13" s="1"/>
  <c r="AM87" i="13"/>
  <c r="AQ87" i="13"/>
  <c r="AL88" i="13"/>
  <c r="AP88" i="13"/>
  <c r="AB89" i="13"/>
  <c r="AD89" i="13" s="1"/>
  <c r="AK89" i="13"/>
  <c r="AO89" i="13"/>
  <c r="AS89" i="13"/>
  <c r="AK92" i="13"/>
  <c r="AO92" i="13"/>
  <c r="AS92" i="13"/>
  <c r="AE95" i="13"/>
  <c r="AG95" i="13" s="1"/>
  <c r="AL95" i="13"/>
  <c r="AP95" i="13"/>
  <c r="AB96" i="13"/>
  <c r="AD96" i="13" s="1"/>
  <c r="AH96" i="13"/>
  <c r="AJ96" i="13" s="1"/>
  <c r="AM96" i="13"/>
  <c r="AQ96" i="13"/>
  <c r="AN97" i="13"/>
  <c r="AR97" i="13"/>
  <c r="AE99" i="13"/>
  <c r="AG99" i="13" s="1"/>
  <c r="AL99" i="13"/>
  <c r="AP99" i="13"/>
  <c r="AB100" i="13"/>
  <c r="AD100" i="13" s="1"/>
  <c r="AH100" i="13"/>
  <c r="AJ100" i="13" s="1"/>
  <c r="AM100" i="13"/>
  <c r="AQ100" i="13"/>
  <c r="AN101" i="13"/>
  <c r="AR101" i="13"/>
  <c r="AB106" i="13"/>
  <c r="AD106" i="13" s="1"/>
  <c r="AH106" i="13"/>
  <c r="AJ106" i="13" s="1"/>
  <c r="AN106" i="13"/>
  <c r="AN105" i="13" s="1"/>
  <c r="AR106" i="13"/>
  <c r="AE107" i="13"/>
  <c r="AG107" i="13" s="1"/>
  <c r="AL107" i="13"/>
  <c r="AP107" i="13"/>
  <c r="AB108" i="13"/>
  <c r="AD108" i="13" s="1"/>
  <c r="AH108" i="13"/>
  <c r="AJ108" i="13" s="1"/>
  <c r="AN108" i="13"/>
  <c r="AR108" i="13"/>
  <c r="AE109" i="13"/>
  <c r="AG109" i="13" s="1"/>
  <c r="AL109" i="13"/>
  <c r="AP109" i="13"/>
  <c r="AB110" i="13"/>
  <c r="AD110" i="13" s="1"/>
  <c r="AH110" i="13"/>
  <c r="AJ110" i="13" s="1"/>
  <c r="AN110" i="13"/>
  <c r="AR110" i="13"/>
  <c r="AK114" i="13"/>
  <c r="AO114" i="13"/>
  <c r="AS114" i="13"/>
  <c r="AE115" i="13"/>
  <c r="AG115" i="13" s="1"/>
  <c r="AL115" i="13"/>
  <c r="AP115" i="13"/>
  <c r="AB116" i="13"/>
  <c r="AD116" i="13" s="1"/>
  <c r="AH116" i="13"/>
  <c r="AJ116" i="13" s="1"/>
  <c r="AM116" i="13"/>
  <c r="AQ116" i="13"/>
  <c r="AN117" i="13"/>
  <c r="AR117" i="13"/>
  <c r="AK118" i="13"/>
  <c r="AO118" i="13"/>
  <c r="AS118" i="13"/>
  <c r="AH112" i="13"/>
  <c r="AJ112" i="13" s="1"/>
  <c r="AM112" i="13"/>
  <c r="AQ112" i="13"/>
  <c r="AK122" i="13"/>
  <c r="AO122" i="13"/>
  <c r="AO121" i="13" s="1"/>
  <c r="AS122" i="13"/>
  <c r="AS121" i="13" s="1"/>
  <c r="AM123" i="13"/>
  <c r="AQ123" i="13"/>
  <c r="AN124" i="13"/>
  <c r="AR124" i="13"/>
  <c r="AE125" i="13"/>
  <c r="AG125" i="13" s="1"/>
  <c r="AK125" i="13"/>
  <c r="AO125" i="13"/>
  <c r="AS125" i="13"/>
  <c r="AL126" i="13"/>
  <c r="AP126" i="13"/>
  <c r="AB127" i="13"/>
  <c r="AD127" i="13" s="1"/>
  <c r="AH127" i="13"/>
  <c r="AJ127" i="13" s="1"/>
  <c r="AM127" i="13"/>
  <c r="AQ127" i="13"/>
  <c r="AN129" i="13"/>
  <c r="AR129" i="13"/>
  <c r="AK130" i="13"/>
  <c r="AO130" i="13"/>
  <c r="AS130" i="13"/>
  <c r="AH131" i="13"/>
  <c r="AJ131" i="13" s="1"/>
  <c r="AN131" i="13"/>
  <c r="AR131" i="13"/>
  <c r="AE132" i="13"/>
  <c r="AG132" i="13" s="1"/>
  <c r="AL132" i="13"/>
  <c r="AP132" i="13"/>
  <c r="AB133" i="13"/>
  <c r="AD133" i="13" s="1"/>
  <c r="AH133" i="13"/>
  <c r="AJ133" i="13" s="1"/>
  <c r="AN133" i="13"/>
  <c r="AR133" i="13"/>
  <c r="AE136" i="13"/>
  <c r="AG136" i="13" s="1"/>
  <c r="AM136" i="13"/>
  <c r="AM138" i="13" s="1"/>
  <c r="AQ136" i="13"/>
  <c r="AQ138" i="13" s="1"/>
  <c r="AL137" i="13"/>
  <c r="AP137" i="13"/>
  <c r="AB139" i="13"/>
  <c r="AD139" i="13" s="1"/>
  <c r="AH139" i="13"/>
  <c r="AJ139" i="13" s="1"/>
  <c r="AM139" i="13"/>
  <c r="AQ139" i="13"/>
  <c r="AK141" i="13"/>
  <c r="AO141" i="13"/>
  <c r="AS141" i="13"/>
  <c r="AM142" i="13"/>
  <c r="AQ142" i="13"/>
  <c r="AK143" i="13"/>
  <c r="AO143" i="13"/>
  <c r="AS143" i="13"/>
  <c r="AM144" i="13"/>
  <c r="AQ144" i="13"/>
  <c r="AO13" i="13"/>
  <c r="AL13" i="13"/>
  <c r="AE74" i="13"/>
  <c r="AM74" i="13"/>
  <c r="AQ74" i="13"/>
  <c r="AL75" i="13"/>
  <c r="AP75" i="13"/>
  <c r="AB76" i="13"/>
  <c r="AD76" i="13" s="1"/>
  <c r="AK76" i="13"/>
  <c r="AO76" i="13"/>
  <c r="AS76" i="13"/>
  <c r="AH77" i="13"/>
  <c r="AJ77" i="13" s="1"/>
  <c r="AN77" i="13"/>
  <c r="AR77" i="13"/>
  <c r="AE78" i="13"/>
  <c r="AG78" i="13" s="1"/>
  <c r="AM78" i="13"/>
  <c r="AQ78" i="13"/>
  <c r="AL79" i="13"/>
  <c r="AP79" i="13"/>
  <c r="AB80" i="13"/>
  <c r="AD80" i="13" s="1"/>
  <c r="AK80" i="13"/>
  <c r="AO80" i="13"/>
  <c r="AS80" i="13"/>
  <c r="AH81" i="13"/>
  <c r="AJ81" i="13" s="1"/>
  <c r="AN81" i="13"/>
  <c r="AR81" i="13"/>
  <c r="AE82" i="13"/>
  <c r="AG82" i="13" s="1"/>
  <c r="AM82" i="13"/>
  <c r="AQ82" i="13"/>
  <c r="AL83" i="13"/>
  <c r="AP83" i="13"/>
  <c r="AB84" i="13"/>
  <c r="AD84" i="13" s="1"/>
  <c r="AK84" i="13"/>
  <c r="AO84" i="13"/>
  <c r="AS84" i="13"/>
  <c r="AH85" i="13"/>
  <c r="AJ85" i="13" s="1"/>
  <c r="AN85" i="13"/>
  <c r="AR85" i="13"/>
  <c r="AE86" i="13"/>
  <c r="AG86" i="13" s="1"/>
  <c r="AM86" i="13"/>
  <c r="AQ86" i="13"/>
  <c r="AL87" i="13"/>
  <c r="AP87" i="13"/>
  <c r="AB88" i="13"/>
  <c r="AD88" i="13" s="1"/>
  <c r="AK88" i="13"/>
  <c r="AO88" i="13"/>
  <c r="AS88" i="13"/>
  <c r="AH89" i="13"/>
  <c r="AJ89" i="13" s="1"/>
  <c r="AN89" i="13"/>
  <c r="AR89" i="13"/>
  <c r="AN92" i="13"/>
  <c r="AR92" i="13"/>
  <c r="AK95" i="13"/>
  <c r="AO95" i="13"/>
  <c r="AO94" i="13" s="1"/>
  <c r="AS95" i="13"/>
  <c r="AS94" i="13" s="1"/>
  <c r="AE96" i="13"/>
  <c r="AG96" i="13" s="1"/>
  <c r="AL96" i="13"/>
  <c r="AP96" i="13"/>
  <c r="AB97" i="13"/>
  <c r="AD97" i="13" s="1"/>
  <c r="AH97" i="13"/>
  <c r="AJ97" i="13" s="1"/>
  <c r="AM97" i="13"/>
  <c r="AQ97" i="13"/>
  <c r="AK99" i="13"/>
  <c r="AK98" i="13" s="1"/>
  <c r="AO99" i="13"/>
  <c r="AO98" i="13" s="1"/>
  <c r="AS99" i="13"/>
  <c r="AS98" i="13" s="1"/>
  <c r="AL100" i="13"/>
  <c r="AP100" i="13"/>
  <c r="AB101" i="13"/>
  <c r="AD101" i="13" s="1"/>
  <c r="AH101" i="13"/>
  <c r="AJ101" i="13" s="1"/>
  <c r="AM101" i="13"/>
  <c r="AQ101" i="13"/>
  <c r="AS104" i="13"/>
  <c r="AM106" i="13"/>
  <c r="AM105" i="13" s="1"/>
  <c r="AQ106" i="13"/>
  <c r="AQ105" i="13" s="1"/>
  <c r="AK107" i="13"/>
  <c r="AO107" i="13"/>
  <c r="AS107" i="13"/>
  <c r="AM108" i="13"/>
  <c r="AQ108" i="13"/>
  <c r="AK109" i="13"/>
  <c r="AO109" i="13"/>
  <c r="AS109" i="13"/>
  <c r="AM110" i="13"/>
  <c r="AQ110" i="13"/>
  <c r="AN114" i="13"/>
  <c r="AN113" i="13" s="1"/>
  <c r="AR114" i="13"/>
  <c r="AK115" i="13"/>
  <c r="AO115" i="13"/>
  <c r="AS115" i="13"/>
  <c r="AE116" i="13"/>
  <c r="AG116" i="13" s="1"/>
  <c r="AL116" i="13"/>
  <c r="AP116" i="13"/>
  <c r="AB117" i="13"/>
  <c r="AD117" i="13" s="1"/>
  <c r="AH117" i="13"/>
  <c r="AJ117" i="13" s="1"/>
  <c r="AM117" i="13"/>
  <c r="AQ117" i="13"/>
  <c r="AN118" i="13"/>
  <c r="AR118" i="13"/>
  <c r="AE112" i="13"/>
  <c r="AG112" i="13" s="1"/>
  <c r="AL112" i="13"/>
  <c r="AP112" i="13"/>
  <c r="AB122" i="13"/>
  <c r="AD122" i="13" s="1"/>
  <c r="AH122" i="13"/>
  <c r="AJ122" i="13" s="1"/>
  <c r="AN122" i="13"/>
  <c r="AN121" i="13" s="1"/>
  <c r="AR122" i="13"/>
  <c r="AR121" i="13" s="1"/>
  <c r="AE123" i="13"/>
  <c r="AG123" i="13" s="1"/>
  <c r="AL123" i="13"/>
  <c r="AP123" i="13"/>
  <c r="AB124" i="13"/>
  <c r="AD124" i="13" s="1"/>
  <c r="AH124" i="13"/>
  <c r="AJ124" i="13" s="1"/>
  <c r="AM124" i="13"/>
  <c r="AQ124" i="13"/>
  <c r="AN125" i="13"/>
  <c r="AR125" i="13"/>
  <c r="AE126" i="13"/>
  <c r="AG126" i="13" s="1"/>
  <c r="AK126" i="13"/>
  <c r="AO126" i="13"/>
  <c r="AS126" i="13"/>
  <c r="AL127" i="13"/>
  <c r="AP127" i="13"/>
  <c r="AB129" i="13"/>
  <c r="AD129" i="13" s="1"/>
  <c r="AH129" i="13"/>
  <c r="AJ129" i="13" s="1"/>
  <c r="AM129" i="13"/>
  <c r="AQ129" i="13"/>
  <c r="AN130" i="13"/>
  <c r="AR130" i="13"/>
  <c r="AM131" i="13"/>
  <c r="AQ131" i="13"/>
  <c r="AQ128" i="13" s="1"/>
  <c r="AK132" i="13"/>
  <c r="AO132" i="13"/>
  <c r="AS132" i="13"/>
  <c r="AM133" i="13"/>
  <c r="AQ133" i="13"/>
  <c r="AL136" i="13"/>
  <c r="AP136" i="13"/>
  <c r="AP138" i="13" s="1"/>
  <c r="AB137" i="13"/>
  <c r="AD137" i="13" s="1"/>
  <c r="AK137" i="13"/>
  <c r="AO137" i="13"/>
  <c r="AS137" i="13"/>
  <c r="AL139" i="13"/>
  <c r="AP139" i="13"/>
  <c r="AB141" i="13"/>
  <c r="AD141" i="13" s="1"/>
  <c r="AH141" i="13"/>
  <c r="AJ141" i="13" s="1"/>
  <c r="AN141" i="13"/>
  <c r="AR141" i="13"/>
  <c r="AE142" i="13"/>
  <c r="AG142" i="13" s="1"/>
  <c r="AL142" i="13"/>
  <c r="AP142" i="13"/>
  <c r="AB143" i="13"/>
  <c r="AD143" i="13" s="1"/>
  <c r="AH143" i="13"/>
  <c r="AJ143" i="13" s="1"/>
  <c r="AN143" i="13"/>
  <c r="AR143" i="13"/>
  <c r="AE144" i="13"/>
  <c r="AG144" i="13" s="1"/>
  <c r="AL144" i="13"/>
  <c r="AP144" i="13"/>
  <c r="AM103" i="13"/>
  <c r="K131" i="13"/>
  <c r="K98" i="13"/>
  <c r="O113" i="13"/>
  <c r="O111" i="13" s="1"/>
  <c r="W113" i="13"/>
  <c r="W111" i="13" s="1"/>
  <c r="AM13" i="13"/>
  <c r="AP13" i="13"/>
  <c r="AB14" i="13"/>
  <c r="AD14" i="13" s="1"/>
  <c r="AH14" i="13"/>
  <c r="AJ14" i="13" s="1"/>
  <c r="AN14" i="13"/>
  <c r="AR14" i="13"/>
  <c r="AE15" i="13"/>
  <c r="AG15" i="13" s="1"/>
  <c r="AL15" i="13"/>
  <c r="AP15" i="13"/>
  <c r="AB16" i="13"/>
  <c r="AD16" i="13" s="1"/>
  <c r="AH16" i="13"/>
  <c r="AJ16" i="13" s="1"/>
  <c r="AN16" i="13"/>
  <c r="AR16" i="13"/>
  <c r="AE17" i="13"/>
  <c r="AG17" i="13" s="1"/>
  <c r="AL17" i="13"/>
  <c r="AP17" i="13"/>
  <c r="AB18" i="13"/>
  <c r="AD18" i="13" s="1"/>
  <c r="AH18" i="13"/>
  <c r="AJ18" i="13" s="1"/>
  <c r="AN18" i="13"/>
  <c r="AR18" i="13"/>
  <c r="AE19" i="13"/>
  <c r="AG19" i="13" s="1"/>
  <c r="AL19" i="13"/>
  <c r="AP19" i="13"/>
  <c r="AB20" i="13"/>
  <c r="AD20" i="13" s="1"/>
  <c r="AH20" i="13"/>
  <c r="AJ20" i="13" s="1"/>
  <c r="AN20" i="13"/>
  <c r="AR20" i="13"/>
  <c r="AE21" i="13"/>
  <c r="AG21" i="13" s="1"/>
  <c r="AL21" i="13"/>
  <c r="AP21" i="13"/>
  <c r="AB23" i="13"/>
  <c r="AD23" i="13" s="1"/>
  <c r="AH23" i="13"/>
  <c r="AJ23" i="13" s="1"/>
  <c r="AN23" i="13"/>
  <c r="AR23" i="13"/>
  <c r="AE24" i="13"/>
  <c r="AG24" i="13" s="1"/>
  <c r="AL24" i="13"/>
  <c r="AP24" i="13"/>
  <c r="AB25" i="13"/>
  <c r="AD25" i="13" s="1"/>
  <c r="AH25" i="13"/>
  <c r="AJ25" i="13" s="1"/>
  <c r="AN25" i="13"/>
  <c r="AR25" i="13"/>
  <c r="AE26" i="13"/>
  <c r="AG26" i="13" s="1"/>
  <c r="AL26" i="13"/>
  <c r="AP26" i="13"/>
  <c r="AB27" i="13"/>
  <c r="AD27" i="13" s="1"/>
  <c r="AH27" i="13"/>
  <c r="AJ27" i="13" s="1"/>
  <c r="AN27" i="13"/>
  <c r="AR27" i="13"/>
  <c r="AE28" i="13"/>
  <c r="AG28" i="13" s="1"/>
  <c r="AL28" i="13"/>
  <c r="AP28" i="13"/>
  <c r="AB29" i="13"/>
  <c r="AD29" i="13" s="1"/>
  <c r="AH29" i="13"/>
  <c r="AJ29" i="13" s="1"/>
  <c r="AN29" i="13"/>
  <c r="AR29" i="13"/>
  <c r="AE30" i="13"/>
  <c r="AG30" i="13" s="1"/>
  <c r="AL30" i="13"/>
  <c r="AP30" i="13"/>
  <c r="AB31" i="13"/>
  <c r="AD31" i="13" s="1"/>
  <c r="AH31" i="13"/>
  <c r="AJ31" i="13" s="1"/>
  <c r="AN31" i="13"/>
  <c r="AR31" i="13"/>
  <c r="AE32" i="13"/>
  <c r="AG32" i="13" s="1"/>
  <c r="AL32" i="13"/>
  <c r="AP32" i="13"/>
  <c r="AB34" i="13"/>
  <c r="AK34" i="13"/>
  <c r="AO34" i="13"/>
  <c r="AS34" i="13"/>
  <c r="AH36" i="13"/>
  <c r="AJ36" i="13" s="1"/>
  <c r="AN36" i="13"/>
  <c r="AR36" i="13"/>
  <c r="AE39" i="13"/>
  <c r="AG39" i="13" s="1"/>
  <c r="AM39" i="13"/>
  <c r="AQ39" i="13"/>
  <c r="AL40" i="13"/>
  <c r="AP40" i="13"/>
  <c r="AB41" i="13"/>
  <c r="AD41" i="13" s="1"/>
  <c r="AH41" i="13"/>
  <c r="AJ41" i="13" s="1"/>
  <c r="AM41" i="13"/>
  <c r="AQ41" i="13"/>
  <c r="AN42" i="13"/>
  <c r="AR42" i="13"/>
  <c r="AK43" i="13"/>
  <c r="AO43" i="13"/>
  <c r="AS43" i="13"/>
  <c r="AE44" i="13"/>
  <c r="AG44" i="13" s="1"/>
  <c r="AL44" i="13"/>
  <c r="AP44" i="13"/>
  <c r="AB47" i="13"/>
  <c r="AD47" i="13" s="1"/>
  <c r="AH47" i="13"/>
  <c r="AJ47" i="13" s="1"/>
  <c r="AM47" i="13"/>
  <c r="AQ47" i="13"/>
  <c r="AN49" i="13"/>
  <c r="AR49" i="13"/>
  <c r="AK50" i="13"/>
  <c r="AO50" i="13"/>
  <c r="AS50" i="13"/>
  <c r="AE51" i="13"/>
  <c r="AG51" i="13" s="1"/>
  <c r="AL51" i="13"/>
  <c r="AP51" i="13"/>
  <c r="AB52" i="13"/>
  <c r="AD52" i="13" s="1"/>
  <c r="AH52" i="13"/>
  <c r="AJ52" i="13" s="1"/>
  <c r="AM52" i="13"/>
  <c r="AQ52" i="13"/>
  <c r="AK57" i="13"/>
  <c r="AO57" i="13"/>
  <c r="AS57" i="13"/>
  <c r="AE58" i="13"/>
  <c r="AG58" i="13" s="1"/>
  <c r="AL58" i="13"/>
  <c r="AP58" i="13"/>
  <c r="AB59" i="13"/>
  <c r="AD59" i="13" s="1"/>
  <c r="AH59" i="13"/>
  <c r="AJ59" i="13" s="1"/>
  <c r="AM59" i="13"/>
  <c r="AQ59" i="13"/>
  <c r="AN60" i="13"/>
  <c r="AR60" i="13"/>
  <c r="AK62" i="13"/>
  <c r="AO62" i="13"/>
  <c r="AS62" i="13"/>
  <c r="AH64" i="13"/>
  <c r="AJ64" i="13" s="1"/>
  <c r="AN64" i="13"/>
  <c r="AR64" i="13"/>
  <c r="AE65" i="13"/>
  <c r="AG65" i="13" s="1"/>
  <c r="AM65" i="13"/>
  <c r="AQ65" i="13"/>
  <c r="AC66" i="13"/>
  <c r="AL69" i="13"/>
  <c r="AP69" i="13"/>
  <c r="AB70" i="13"/>
  <c r="AD70" i="13" s="1"/>
  <c r="AK70" i="13"/>
  <c r="AO70" i="13"/>
  <c r="AS70" i="13"/>
  <c r="AM71" i="13"/>
  <c r="AQ71" i="13"/>
  <c r="AK72" i="13"/>
  <c r="AO72" i="13"/>
  <c r="AS72" i="13"/>
  <c r="F102" i="13"/>
  <c r="F134" i="13" s="1"/>
  <c r="F37" i="13"/>
  <c r="F150" i="13" s="1"/>
  <c r="G151" i="13" s="1"/>
  <c r="G111" i="13"/>
  <c r="O105" i="13"/>
  <c r="O103" i="13" s="1"/>
  <c r="O68" i="13"/>
  <c r="N102" i="13"/>
  <c r="N134" i="13" s="1"/>
  <c r="S12" i="13"/>
  <c r="S11" i="13" s="1"/>
  <c r="W105" i="13"/>
  <c r="W103" i="13" s="1"/>
  <c r="W68" i="13"/>
  <c r="W67" i="13" s="1"/>
  <c r="W66" i="13" s="1"/>
  <c r="AA46" i="13"/>
  <c r="AA45" i="13" s="1"/>
  <c r="AH13" i="13"/>
  <c r="AJ13" i="13" s="1"/>
  <c r="AS13" i="13"/>
  <c r="AM14" i="13"/>
  <c r="AQ14" i="13"/>
  <c r="AK15" i="13"/>
  <c r="AO15" i="13"/>
  <c r="AS15" i="13"/>
  <c r="AM16" i="13"/>
  <c r="AQ16" i="13"/>
  <c r="AK17" i="13"/>
  <c r="AO17" i="13"/>
  <c r="AS17" i="13"/>
  <c r="AM18" i="13"/>
  <c r="AQ18" i="13"/>
  <c r="AK19" i="13"/>
  <c r="AO19" i="13"/>
  <c r="AS19" i="13"/>
  <c r="AM20" i="13"/>
  <c r="AQ20" i="13"/>
  <c r="AK21" i="13"/>
  <c r="AO21" i="13"/>
  <c r="AS21" i="13"/>
  <c r="AM23" i="13"/>
  <c r="AQ23" i="13"/>
  <c r="AK24" i="13"/>
  <c r="AO24" i="13"/>
  <c r="AS24" i="13"/>
  <c r="AM25" i="13"/>
  <c r="AQ25" i="13"/>
  <c r="AK26" i="13"/>
  <c r="AO26" i="13"/>
  <c r="AS26" i="13"/>
  <c r="AM27" i="13"/>
  <c r="AQ27" i="13"/>
  <c r="AK28" i="13"/>
  <c r="AO28" i="13"/>
  <c r="AS28" i="13"/>
  <c r="AM29" i="13"/>
  <c r="AQ29" i="13"/>
  <c r="AK30" i="13"/>
  <c r="AO30" i="13"/>
  <c r="AS30" i="13"/>
  <c r="AM31" i="13"/>
  <c r="AQ31" i="13"/>
  <c r="AK32" i="13"/>
  <c r="AO32" i="13"/>
  <c r="AS32" i="13"/>
  <c r="AH34" i="13"/>
  <c r="AN34" i="13"/>
  <c r="AN33" i="13" s="1"/>
  <c r="AR34" i="13"/>
  <c r="AE36" i="13"/>
  <c r="AG36" i="13" s="1"/>
  <c r="AM36" i="13"/>
  <c r="AQ36" i="13"/>
  <c r="AL39" i="13"/>
  <c r="AP39" i="13"/>
  <c r="AB40" i="13"/>
  <c r="AD40" i="13" s="1"/>
  <c r="AK40" i="13"/>
  <c r="AO40" i="13"/>
  <c r="AS40" i="13"/>
  <c r="AE41" i="13"/>
  <c r="AG41" i="13" s="1"/>
  <c r="AL41" i="13"/>
  <c r="AP41" i="13"/>
  <c r="AB42" i="13"/>
  <c r="AD42" i="13" s="1"/>
  <c r="AH42" i="13"/>
  <c r="AJ42" i="13" s="1"/>
  <c r="AM42" i="13"/>
  <c r="AQ42" i="13"/>
  <c r="AN43" i="13"/>
  <c r="AR43" i="13"/>
  <c r="AK44" i="13"/>
  <c r="AO44" i="13"/>
  <c r="AS44" i="13"/>
  <c r="AE47" i="13"/>
  <c r="AG47" i="13" s="1"/>
  <c r="AL47" i="13"/>
  <c r="AP47" i="13"/>
  <c r="AB49" i="13"/>
  <c r="AD49" i="13" s="1"/>
  <c r="AH49" i="13"/>
  <c r="AJ49" i="13" s="1"/>
  <c r="AM49" i="13"/>
  <c r="AQ49" i="13"/>
  <c r="AN50" i="13"/>
  <c r="AR50" i="13"/>
  <c r="AK51" i="13"/>
  <c r="AO51" i="13"/>
  <c r="AS51" i="13"/>
  <c r="AE52" i="13"/>
  <c r="AG52" i="13" s="1"/>
  <c r="AL52" i="13"/>
  <c r="AP52" i="13"/>
  <c r="AN57" i="13"/>
  <c r="AR57" i="13"/>
  <c r="AK58" i="13"/>
  <c r="AO58" i="13"/>
  <c r="AS58" i="13"/>
  <c r="AE59" i="13"/>
  <c r="AG59" i="13" s="1"/>
  <c r="AL59" i="13"/>
  <c r="AP59" i="13"/>
  <c r="AB60" i="13"/>
  <c r="AD60" i="13" s="1"/>
  <c r="AH60" i="13"/>
  <c r="AJ60" i="13" s="1"/>
  <c r="AM60" i="13"/>
  <c r="AQ60" i="13"/>
  <c r="AN62" i="13"/>
  <c r="AR62" i="13"/>
  <c r="AE64" i="13"/>
  <c r="AG64" i="13" s="1"/>
  <c r="AM64" i="13"/>
  <c r="AQ64" i="13"/>
  <c r="AQ63" i="13" s="1"/>
  <c r="AL65" i="13"/>
  <c r="AP65" i="13"/>
  <c r="AB69" i="13"/>
  <c r="AK69" i="13"/>
  <c r="AK68" i="13" s="1"/>
  <c r="AO69" i="13"/>
  <c r="AO68" i="13" s="1"/>
  <c r="AS69" i="13"/>
  <c r="AS68" i="13" s="1"/>
  <c r="AH70" i="13"/>
  <c r="AJ70" i="13" s="1"/>
  <c r="AN70" i="13"/>
  <c r="AR70" i="13"/>
  <c r="AE71" i="13"/>
  <c r="AG71" i="13" s="1"/>
  <c r="AL71" i="13"/>
  <c r="AP71" i="13"/>
  <c r="AB72" i="13"/>
  <c r="AD72" i="13" s="1"/>
  <c r="AH72" i="13"/>
  <c r="AJ72" i="13" s="1"/>
  <c r="AN72" i="13"/>
  <c r="AR72" i="13"/>
  <c r="G73" i="13"/>
  <c r="G131" i="13"/>
  <c r="G128" i="13" s="1"/>
  <c r="K46" i="13"/>
  <c r="K45" i="13" s="1"/>
  <c r="O98" i="13"/>
  <c r="S98" i="13"/>
  <c r="S67" i="13"/>
  <c r="S66" i="13" s="1"/>
  <c r="W98" i="13"/>
  <c r="V37" i="13"/>
  <c r="V93" i="13" s="1"/>
  <c r="AA12" i="13"/>
  <c r="AA11" i="13" s="1"/>
  <c r="AN13" i="13"/>
  <c r="AR13" i="13"/>
  <c r="AE14" i="13"/>
  <c r="AG14" i="13" s="1"/>
  <c r="AL14" i="13"/>
  <c r="AP14" i="13"/>
  <c r="AB15" i="13"/>
  <c r="AD15" i="13" s="1"/>
  <c r="AH15" i="13"/>
  <c r="AJ15" i="13" s="1"/>
  <c r="AN15" i="13"/>
  <c r="AR15" i="13"/>
  <c r="AE16" i="13"/>
  <c r="AG16" i="13" s="1"/>
  <c r="AL16" i="13"/>
  <c r="AP16" i="13"/>
  <c r="AB17" i="13"/>
  <c r="AD17" i="13" s="1"/>
  <c r="AH17" i="13"/>
  <c r="AJ17" i="13" s="1"/>
  <c r="AN17" i="13"/>
  <c r="AR17" i="13"/>
  <c r="AE18" i="13"/>
  <c r="AG18" i="13" s="1"/>
  <c r="AL18" i="13"/>
  <c r="AP18" i="13"/>
  <c r="AB19" i="13"/>
  <c r="AD19" i="13" s="1"/>
  <c r="AH19" i="13"/>
  <c r="AJ19" i="13" s="1"/>
  <c r="AN19" i="13"/>
  <c r="AR19" i="13"/>
  <c r="AE20" i="13"/>
  <c r="AG20" i="13" s="1"/>
  <c r="AL20" i="13"/>
  <c r="AP20" i="13"/>
  <c r="AB21" i="13"/>
  <c r="AD21" i="13" s="1"/>
  <c r="AH21" i="13"/>
  <c r="AJ21" i="13" s="1"/>
  <c r="AN21" i="13"/>
  <c r="AR21" i="13"/>
  <c r="AE23" i="13"/>
  <c r="AG23" i="13" s="1"/>
  <c r="AL23" i="13"/>
  <c r="AP23" i="13"/>
  <c r="AB24" i="13"/>
  <c r="AD24" i="13" s="1"/>
  <c r="AH24" i="13"/>
  <c r="AJ24" i="13" s="1"/>
  <c r="AN24" i="13"/>
  <c r="AR24" i="13"/>
  <c r="AE25" i="13"/>
  <c r="AG25" i="13" s="1"/>
  <c r="AL25" i="13"/>
  <c r="AP25" i="13"/>
  <c r="AB26" i="13"/>
  <c r="AD26" i="13" s="1"/>
  <c r="AH26" i="13"/>
  <c r="AJ26" i="13" s="1"/>
  <c r="AN26" i="13"/>
  <c r="AR26" i="13"/>
  <c r="AE27" i="13"/>
  <c r="AG27" i="13" s="1"/>
  <c r="AL27" i="13"/>
  <c r="AP27" i="13"/>
  <c r="AB28" i="13"/>
  <c r="AD28" i="13" s="1"/>
  <c r="AH28" i="13"/>
  <c r="AJ28" i="13" s="1"/>
  <c r="AN28" i="13"/>
  <c r="AR28" i="13"/>
  <c r="AE29" i="13"/>
  <c r="AG29" i="13" s="1"/>
  <c r="AL29" i="13"/>
  <c r="AP29" i="13"/>
  <c r="AB30" i="13"/>
  <c r="AD30" i="13" s="1"/>
  <c r="AH30" i="13"/>
  <c r="AJ30" i="13" s="1"/>
  <c r="AN30" i="13"/>
  <c r="AR30" i="13"/>
  <c r="AE31" i="13"/>
  <c r="AG31" i="13" s="1"/>
  <c r="AL31" i="13"/>
  <c r="AP31" i="13"/>
  <c r="AB32" i="13"/>
  <c r="AD32" i="13" s="1"/>
  <c r="AH32" i="13"/>
  <c r="AJ32" i="13" s="1"/>
  <c r="AN32" i="13"/>
  <c r="AR32" i="13"/>
  <c r="AE34" i="13"/>
  <c r="AM34" i="13"/>
  <c r="AQ34" i="13"/>
  <c r="AQ33" i="13" s="1"/>
  <c r="AL36" i="13"/>
  <c r="AP36" i="13"/>
  <c r="AB39" i="13"/>
  <c r="AD39" i="13" s="1"/>
  <c r="AK39" i="13"/>
  <c r="AO39" i="13"/>
  <c r="AS39" i="13"/>
  <c r="AH40" i="13"/>
  <c r="AJ40" i="13" s="1"/>
  <c r="AN40" i="13"/>
  <c r="AR40" i="13"/>
  <c r="AK41" i="13"/>
  <c r="AO41" i="13"/>
  <c r="AS41" i="13"/>
  <c r="AE42" i="13"/>
  <c r="AG42" i="13" s="1"/>
  <c r="AL42" i="13"/>
  <c r="AP42" i="13"/>
  <c r="AB43" i="13"/>
  <c r="AD43" i="13" s="1"/>
  <c r="AH43" i="13"/>
  <c r="AJ43" i="13" s="1"/>
  <c r="AM43" i="13"/>
  <c r="AQ43" i="13"/>
  <c r="AN44" i="13"/>
  <c r="AR44" i="13"/>
  <c r="AK47" i="13"/>
  <c r="AO47" i="13"/>
  <c r="AS47" i="13"/>
  <c r="AE49" i="13"/>
  <c r="AG49" i="13" s="1"/>
  <c r="AL49" i="13"/>
  <c r="AP49" i="13"/>
  <c r="AB50" i="13"/>
  <c r="AD50" i="13" s="1"/>
  <c r="AH50" i="13"/>
  <c r="AJ50" i="13" s="1"/>
  <c r="AM50" i="13"/>
  <c r="AQ50" i="13"/>
  <c r="AN51" i="13"/>
  <c r="AR51" i="13"/>
  <c r="AK52" i="13"/>
  <c r="AO52" i="13"/>
  <c r="AS52" i="13"/>
  <c r="AB57" i="13"/>
  <c r="AD57" i="13" s="1"/>
  <c r="AH57" i="13"/>
  <c r="AJ57" i="13" s="1"/>
  <c r="AM57" i="13"/>
  <c r="AQ57" i="13"/>
  <c r="AN58" i="13"/>
  <c r="AR58" i="13"/>
  <c r="AK59" i="13"/>
  <c r="AO59" i="13"/>
  <c r="AS59" i="13"/>
  <c r="AE60" i="13"/>
  <c r="AG60" i="13" s="1"/>
  <c r="AL60" i="13"/>
  <c r="AP60" i="13"/>
  <c r="AB62" i="13"/>
  <c r="AD62" i="13" s="1"/>
  <c r="AH62" i="13"/>
  <c r="AJ62" i="13" s="1"/>
  <c r="AM62" i="13"/>
  <c r="AQ62" i="13"/>
  <c r="AL64" i="13"/>
  <c r="AP64" i="13"/>
  <c r="AP63" i="13" s="1"/>
  <c r="AB65" i="13"/>
  <c r="AD65" i="13" s="1"/>
  <c r="AK65" i="13"/>
  <c r="AO65" i="13"/>
  <c r="AS65" i="13"/>
  <c r="AH69" i="13"/>
  <c r="AJ69" i="13" s="1"/>
  <c r="AN69" i="13"/>
  <c r="AR69" i="13"/>
  <c r="AE70" i="13"/>
  <c r="AG70" i="13" s="1"/>
  <c r="AM70" i="13"/>
  <c r="AQ70" i="13"/>
  <c r="AK71" i="13"/>
  <c r="AO71" i="13"/>
  <c r="AS71" i="13"/>
  <c r="AM72" i="13"/>
  <c r="AQ72" i="13"/>
  <c r="K38" i="13"/>
  <c r="K37" i="13" s="1"/>
  <c r="AB13" i="13"/>
  <c r="AQ13" i="13"/>
  <c r="AK14" i="13"/>
  <c r="AO14" i="13"/>
  <c r="AS14" i="13"/>
  <c r="AM15" i="13"/>
  <c r="AQ15" i="13"/>
  <c r="AK16" i="13"/>
  <c r="AO16" i="13"/>
  <c r="AS16" i="13"/>
  <c r="AM17" i="13"/>
  <c r="AQ17" i="13"/>
  <c r="AK18" i="13"/>
  <c r="AO18" i="13"/>
  <c r="AS18" i="13"/>
  <c r="AM19" i="13"/>
  <c r="AQ19" i="13"/>
  <c r="AK20" i="13"/>
  <c r="AO20" i="13"/>
  <c r="AS20" i="13"/>
  <c r="AM21" i="13"/>
  <c r="AQ21" i="13"/>
  <c r="AK23" i="13"/>
  <c r="AO23" i="13"/>
  <c r="AS23" i="13"/>
  <c r="AM24" i="13"/>
  <c r="AQ24" i="13"/>
  <c r="AK25" i="13"/>
  <c r="AO25" i="13"/>
  <c r="AS25" i="13"/>
  <c r="AM26" i="13"/>
  <c r="AQ26" i="13"/>
  <c r="AK27" i="13"/>
  <c r="AO27" i="13"/>
  <c r="AS27" i="13"/>
  <c r="AM28" i="13"/>
  <c r="AQ28" i="13"/>
  <c r="AK29" i="13"/>
  <c r="AO29" i="13"/>
  <c r="AS29" i="13"/>
  <c r="AM30" i="13"/>
  <c r="AQ30" i="13"/>
  <c r="AK31" i="13"/>
  <c r="AO31" i="13"/>
  <c r="AS31" i="13"/>
  <c r="AM32" i="13"/>
  <c r="AQ32" i="13"/>
  <c r="AL34" i="13"/>
  <c r="AP34" i="13"/>
  <c r="AB36" i="13"/>
  <c r="AD36" i="13" s="1"/>
  <c r="AK36" i="13"/>
  <c r="AO36" i="13"/>
  <c r="AS36" i="13"/>
  <c r="AH39" i="13"/>
  <c r="AJ39" i="13" s="1"/>
  <c r="AN39" i="13"/>
  <c r="AR39" i="13"/>
  <c r="AE40" i="13"/>
  <c r="AG40" i="13" s="1"/>
  <c r="AM40" i="13"/>
  <c r="AQ40" i="13"/>
  <c r="AN41" i="13"/>
  <c r="AR41" i="13"/>
  <c r="AK42" i="13"/>
  <c r="AO42" i="13"/>
  <c r="AS42" i="13"/>
  <c r="AE43" i="13"/>
  <c r="AG43" i="13" s="1"/>
  <c r="AL43" i="13"/>
  <c r="AP43" i="13"/>
  <c r="AB44" i="13"/>
  <c r="AD44" i="13" s="1"/>
  <c r="AH44" i="13"/>
  <c r="AJ44" i="13" s="1"/>
  <c r="AM44" i="13"/>
  <c r="AQ44" i="13"/>
  <c r="AN47" i="13"/>
  <c r="AR47" i="13"/>
  <c r="AK49" i="13"/>
  <c r="AO49" i="13"/>
  <c r="AS49" i="13"/>
  <c r="AE50" i="13"/>
  <c r="AG50" i="13" s="1"/>
  <c r="AL50" i="13"/>
  <c r="AP50" i="13"/>
  <c r="AB51" i="13"/>
  <c r="AD51" i="13" s="1"/>
  <c r="AH51" i="13"/>
  <c r="AJ51" i="13" s="1"/>
  <c r="AM51" i="13"/>
  <c r="AQ51" i="13"/>
  <c r="AN52" i="13"/>
  <c r="AR52" i="13"/>
  <c r="AE57" i="13"/>
  <c r="AG57" i="13" s="1"/>
  <c r="AL57" i="13"/>
  <c r="AP57" i="13"/>
  <c r="AB58" i="13"/>
  <c r="AD58" i="13" s="1"/>
  <c r="AH58" i="13"/>
  <c r="AJ58" i="13" s="1"/>
  <c r="AM58" i="13"/>
  <c r="AQ58" i="13"/>
  <c r="AN59" i="13"/>
  <c r="AR59" i="13"/>
  <c r="AK60" i="13"/>
  <c r="AO60" i="13"/>
  <c r="AS60" i="13"/>
  <c r="AE62" i="13"/>
  <c r="AG62" i="13" s="1"/>
  <c r="AL62" i="13"/>
  <c r="AP62" i="13"/>
  <c r="AB64" i="13"/>
  <c r="AD64" i="13" s="1"/>
  <c r="AK64" i="13"/>
  <c r="AK63" i="13" s="1"/>
  <c r="AK61" i="13" s="1"/>
  <c r="AO64" i="13"/>
  <c r="AO63" i="13" s="1"/>
  <c r="AO61" i="13" s="1"/>
  <c r="AS64" i="13"/>
  <c r="AS63" i="13" s="1"/>
  <c r="AH65" i="13"/>
  <c r="AJ65" i="13" s="1"/>
  <c r="AN65" i="13"/>
  <c r="AR65" i="13"/>
  <c r="AE69" i="13"/>
  <c r="AG69" i="13" s="1"/>
  <c r="AM69" i="13"/>
  <c r="AM68" i="13" s="1"/>
  <c r="AM67" i="13" s="1"/>
  <c r="AQ69" i="13"/>
  <c r="AQ68" i="13" s="1"/>
  <c r="AL70" i="13"/>
  <c r="AP70" i="13"/>
  <c r="AB71" i="13"/>
  <c r="AD71" i="13" s="1"/>
  <c r="AH71" i="13"/>
  <c r="AJ71" i="13" s="1"/>
  <c r="AN71" i="13"/>
  <c r="AR71" i="13"/>
  <c r="AE72" i="13"/>
  <c r="AG72" i="13" s="1"/>
  <c r="AF37" i="13"/>
  <c r="AF93" i="13" s="1"/>
  <c r="AI37" i="13"/>
  <c r="AI93" i="13" s="1"/>
  <c r="R102" i="13"/>
  <c r="R148" i="13" s="1"/>
  <c r="S149" i="13" s="1"/>
  <c r="K121" i="13"/>
  <c r="K119" i="13" s="1"/>
  <c r="K105" i="13"/>
  <c r="K103" i="13" s="1"/>
  <c r="O131" i="13"/>
  <c r="O61" i="13"/>
  <c r="O38" i="13"/>
  <c r="S140" i="13"/>
  <c r="S121" i="13"/>
  <c r="S119" i="13" s="1"/>
  <c r="S105" i="13"/>
  <c r="S103" i="13" s="1"/>
  <c r="S38" i="13"/>
  <c r="W63" i="13"/>
  <c r="W61" i="13" s="1"/>
  <c r="AA38" i="13"/>
  <c r="S73" i="13"/>
  <c r="V102" i="13"/>
  <c r="V148" i="13" s="1"/>
  <c r="W149" i="13" s="1"/>
  <c r="G12" i="13"/>
  <c r="G11" i="13" s="1"/>
  <c r="K128" i="13"/>
  <c r="K113" i="13"/>
  <c r="K111" i="13" s="1"/>
  <c r="K63" i="13"/>
  <c r="K61" i="13" s="1"/>
  <c r="O119" i="13"/>
  <c r="O102" i="13" s="1"/>
  <c r="O46" i="13"/>
  <c r="O45" i="13" s="1"/>
  <c r="S113" i="13"/>
  <c r="S94" i="13"/>
  <c r="S46" i="13"/>
  <c r="S45" i="13" s="1"/>
  <c r="R37" i="13"/>
  <c r="R93" i="13" s="1"/>
  <c r="O73" i="13"/>
  <c r="O67" i="13"/>
  <c r="O66" i="13" s="1"/>
  <c r="W128" i="13"/>
  <c r="W119" i="13"/>
  <c r="AC140" i="13"/>
  <c r="AC38" i="13"/>
  <c r="AC98" i="13"/>
  <c r="AC105" i="13"/>
  <c r="AC103" i="13" s="1"/>
  <c r="AC121" i="13"/>
  <c r="AC119" i="13" s="1"/>
  <c r="AC128" i="13"/>
  <c r="AC63" i="13"/>
  <c r="AC61" i="13" s="1"/>
  <c r="AC94" i="13"/>
  <c r="AB13" i="7"/>
  <c r="AA19" i="7"/>
  <c r="AB25" i="7"/>
  <c r="AA32" i="7"/>
  <c r="AB41" i="7"/>
  <c r="AA51" i="7"/>
  <c r="AB59" i="7"/>
  <c r="AA71" i="7"/>
  <c r="AA78" i="7"/>
  <c r="AA84" i="7"/>
  <c r="AA91" i="7"/>
  <c r="AA96" i="7"/>
  <c r="AA104" i="7"/>
  <c r="AA112" i="7"/>
  <c r="AA118" i="7"/>
  <c r="AB125" i="7"/>
  <c r="AA129" i="7"/>
  <c r="AB137" i="7"/>
  <c r="AA13" i="7"/>
  <c r="AB14" i="7"/>
  <c r="AA17" i="7"/>
  <c r="AB18" i="7"/>
  <c r="AA21" i="7"/>
  <c r="AB23" i="7"/>
  <c r="AA26" i="7"/>
  <c r="AB27" i="7"/>
  <c r="AA30" i="7"/>
  <c r="AB31" i="7"/>
  <c r="AB36" i="7"/>
  <c r="AB40" i="7"/>
  <c r="AB42" i="7"/>
  <c r="AB44" i="7"/>
  <c r="AA48" i="7"/>
  <c r="AB50" i="7"/>
  <c r="AB57" i="7"/>
  <c r="AA60" i="7"/>
  <c r="AB62" i="7"/>
  <c r="AA65" i="7"/>
  <c r="AA70" i="7"/>
  <c r="AA72" i="7"/>
  <c r="AA75" i="7"/>
  <c r="AA77" i="7"/>
  <c r="AA79" i="7"/>
  <c r="AA81" i="7"/>
  <c r="AA83" i="7"/>
  <c r="AA85" i="7"/>
  <c r="AA87" i="7"/>
  <c r="AA89" i="7"/>
  <c r="AA92" i="7"/>
  <c r="AB95" i="7"/>
  <c r="AA99" i="7"/>
  <c r="AA101" i="7"/>
  <c r="AA106" i="7"/>
  <c r="AA108" i="7"/>
  <c r="AA110" i="7"/>
  <c r="AA114" i="7"/>
  <c r="AB115" i="7"/>
  <c r="AA122" i="7"/>
  <c r="AB123" i="7"/>
  <c r="AA126" i="7"/>
  <c r="AB127" i="7"/>
  <c r="AA130" i="7"/>
  <c r="AA133" i="7"/>
  <c r="AB141" i="7"/>
  <c r="AA144" i="7"/>
  <c r="AB139" i="7"/>
  <c r="AB16" i="7"/>
  <c r="AA24" i="7"/>
  <c r="AB29" i="7"/>
  <c r="AB39" i="7"/>
  <c r="AB47" i="7"/>
  <c r="AA64" i="7"/>
  <c r="AA74" i="7"/>
  <c r="AA80" i="7"/>
  <c r="AA86" i="7"/>
  <c r="AB97" i="7"/>
  <c r="AA107" i="7"/>
  <c r="AA116" i="7"/>
  <c r="AA120" i="7"/>
  <c r="AA124" i="7"/>
  <c r="AA136" i="7"/>
  <c r="AF13" i="7"/>
  <c r="AA14" i="7"/>
  <c r="AC14" i="7" s="1"/>
  <c r="AB15" i="7"/>
  <c r="AA18" i="7"/>
  <c r="AC18" i="7" s="1"/>
  <c r="AB19" i="7"/>
  <c r="AF21" i="7"/>
  <c r="AA23" i="7"/>
  <c r="AC23" i="7" s="1"/>
  <c r="AB24" i="7"/>
  <c r="AA27" i="7"/>
  <c r="AC27" i="7" s="1"/>
  <c r="AB28" i="7"/>
  <c r="AF30" i="7"/>
  <c r="AA31" i="7"/>
  <c r="AC31" i="7" s="1"/>
  <c r="AB32" i="7"/>
  <c r="AA36" i="7"/>
  <c r="AA40" i="7"/>
  <c r="AC40" i="7" s="1"/>
  <c r="AA42" i="7"/>
  <c r="AC42" i="7" s="1"/>
  <c r="AA44" i="7"/>
  <c r="AC44" i="7" s="1"/>
  <c r="AF48" i="7"/>
  <c r="AA50" i="7"/>
  <c r="AC50" i="7" s="1"/>
  <c r="AB51" i="7"/>
  <c r="AA57" i="7"/>
  <c r="AB58" i="7"/>
  <c r="AA62" i="7"/>
  <c r="AB64" i="7"/>
  <c r="AB69" i="7"/>
  <c r="AB71" i="7"/>
  <c r="AB74" i="7"/>
  <c r="AB76" i="7"/>
  <c r="AB78" i="7"/>
  <c r="AB80" i="7"/>
  <c r="AB82" i="7"/>
  <c r="AB84" i="7"/>
  <c r="AB86" i="7"/>
  <c r="AB88" i="7"/>
  <c r="AF89" i="7"/>
  <c r="AB91" i="7"/>
  <c r="AA95" i="7"/>
  <c r="AC95" i="7" s="1"/>
  <c r="AB96" i="7"/>
  <c r="AB100" i="7"/>
  <c r="AB104" i="7"/>
  <c r="AB107" i="7"/>
  <c r="AB109" i="7"/>
  <c r="AB112" i="7"/>
  <c r="AA115" i="7"/>
  <c r="AC115" i="7" s="1"/>
  <c r="AB116" i="7"/>
  <c r="AB117" i="7"/>
  <c r="AB118" i="7"/>
  <c r="AB120" i="7"/>
  <c r="AA123" i="7"/>
  <c r="AB124" i="7"/>
  <c r="AA127" i="7"/>
  <c r="AB129" i="7"/>
  <c r="AB132" i="7"/>
  <c r="AB136" i="7"/>
  <c r="AA141" i="7"/>
  <c r="AB142" i="7"/>
  <c r="AF143" i="7"/>
  <c r="AA139" i="7"/>
  <c r="AC139" i="7" s="1"/>
  <c r="AA15" i="7"/>
  <c r="AC15" i="7" s="1"/>
  <c r="AB20" i="7"/>
  <c r="AA28" i="7"/>
  <c r="AF31" i="7"/>
  <c r="AB34" i="7"/>
  <c r="AB43" i="7"/>
  <c r="AB52" i="7"/>
  <c r="AA58" i="7"/>
  <c r="AC58" i="7" s="1"/>
  <c r="AA69" i="7"/>
  <c r="AF72" i="7"/>
  <c r="AA76" i="7"/>
  <c r="AF79" i="7"/>
  <c r="AA82" i="7"/>
  <c r="AF85" i="7"/>
  <c r="AA88" i="7"/>
  <c r="AF92" i="7"/>
  <c r="AA100" i="7"/>
  <c r="AF106" i="7"/>
  <c r="AA109" i="7"/>
  <c r="AA117" i="7"/>
  <c r="AC117" i="7" s="1"/>
  <c r="AA132" i="7"/>
  <c r="AA142" i="7"/>
  <c r="AC142" i="7" s="1"/>
  <c r="AB143" i="7"/>
  <c r="AF15" i="7"/>
  <c r="AA16" i="7"/>
  <c r="AB17" i="7"/>
  <c r="AA20" i="7"/>
  <c r="AB21" i="7"/>
  <c r="AA25" i="7"/>
  <c r="AB26" i="7"/>
  <c r="AA29" i="7"/>
  <c r="AB30" i="7"/>
  <c r="AF32" i="7"/>
  <c r="AA34" i="7"/>
  <c r="AA39" i="7"/>
  <c r="AC39" i="7" s="1"/>
  <c r="AA41" i="7"/>
  <c r="AC41" i="7" s="1"/>
  <c r="AF42" i="7"/>
  <c r="AA43" i="7"/>
  <c r="AF44" i="7"/>
  <c r="AA47" i="7"/>
  <c r="AC47" i="7" s="1"/>
  <c r="AB48" i="7"/>
  <c r="AA52" i="7"/>
  <c r="AC52" i="7" s="1"/>
  <c r="AA59" i="7"/>
  <c r="AB60" i="7"/>
  <c r="AB65" i="7"/>
  <c r="AB70" i="7"/>
  <c r="AB72" i="7"/>
  <c r="AB75" i="7"/>
  <c r="AB77" i="7"/>
  <c r="AB79" i="7"/>
  <c r="AB81" i="7"/>
  <c r="AB83" i="7"/>
  <c r="AB85" i="7"/>
  <c r="AB87" i="7"/>
  <c r="AB89" i="7"/>
  <c r="AB92" i="7"/>
  <c r="AA97" i="7"/>
  <c r="AC97" i="7" s="1"/>
  <c r="AB99" i="7"/>
  <c r="AB101" i="7"/>
  <c r="AB106" i="7"/>
  <c r="AB108" i="7"/>
  <c r="AB110" i="7"/>
  <c r="AF112" i="7"/>
  <c r="AB114" i="7"/>
  <c r="AF116" i="7"/>
  <c r="AF118" i="7"/>
  <c r="AB122" i="7"/>
  <c r="AA125" i="7"/>
  <c r="AC125" i="7" s="1"/>
  <c r="AB126" i="7"/>
  <c r="AF127" i="7"/>
  <c r="AB130" i="7"/>
  <c r="AF132" i="7"/>
  <c r="AB133" i="7"/>
  <c r="AF136" i="7"/>
  <c r="AA137" i="7"/>
  <c r="AF141" i="7"/>
  <c r="AA143" i="7"/>
  <c r="AB144" i="7"/>
  <c r="Z140" i="7"/>
  <c r="V13" i="7"/>
  <c r="AD68" i="7"/>
  <c r="AB63" i="7"/>
  <c r="AB61" i="7" s="1"/>
  <c r="AC46" i="13"/>
  <c r="AC45" i="13" s="1"/>
  <c r="AC12" i="13"/>
  <c r="AC11" i="13" s="1"/>
  <c r="AD13" i="13"/>
  <c r="AB120" i="13"/>
  <c r="AD120" i="13" s="1"/>
  <c r="E43" i="18"/>
  <c r="F43" i="18"/>
  <c r="F46" i="18"/>
  <c r="E46" i="18"/>
  <c r="F26" i="18"/>
  <c r="E26" i="18"/>
  <c r="F39" i="18"/>
  <c r="K93" i="13"/>
  <c r="O128" i="13"/>
  <c r="N37" i="13"/>
  <c r="N150" i="13" s="1"/>
  <c r="O151" i="13" s="1"/>
  <c r="E45" i="18"/>
  <c r="F45" i="18"/>
  <c r="F48" i="18"/>
  <c r="E48" i="18"/>
  <c r="E41" i="18"/>
  <c r="F41" i="18"/>
  <c r="F44" i="18"/>
  <c r="E44" i="18"/>
  <c r="F42" i="18"/>
  <c r="E42" i="18"/>
  <c r="E25" i="18"/>
  <c r="F25" i="18"/>
  <c r="X64" i="21"/>
  <c r="J32" i="18"/>
  <c r="J102" i="13"/>
  <c r="J134" i="13" s="1"/>
  <c r="S111" i="13"/>
  <c r="N32" i="18"/>
  <c r="N40" i="18"/>
  <c r="E40" i="18" s="1"/>
  <c r="E102" i="7"/>
  <c r="E134" i="7" s="1"/>
  <c r="F128" i="7"/>
  <c r="I63" i="7"/>
  <c r="I61" i="7" s="1"/>
  <c r="O38" i="7"/>
  <c r="W140" i="13"/>
  <c r="AA131" i="13"/>
  <c r="AA128" i="13" s="1"/>
  <c r="AA121" i="13"/>
  <c r="AA119" i="13" s="1"/>
  <c r="AA105" i="13"/>
  <c r="AA103" i="13" s="1"/>
  <c r="AA73" i="13"/>
  <c r="E47" i="21"/>
  <c r="N41" i="21"/>
  <c r="N107" i="21"/>
  <c r="N87" i="21" s="1"/>
  <c r="N119" i="21" s="1"/>
  <c r="P60" i="21"/>
  <c r="P41" i="21" s="1"/>
  <c r="S47" i="21"/>
  <c r="S41" i="21" s="1"/>
  <c r="S73" i="21" s="1"/>
  <c r="H41" i="21"/>
  <c r="F22" i="23"/>
  <c r="F11" i="23" s="1"/>
  <c r="F28" i="18"/>
  <c r="E28" i="18"/>
  <c r="O61" i="7"/>
  <c r="P134" i="7"/>
  <c r="T37" i="7"/>
  <c r="T93" i="7" s="1"/>
  <c r="U128" i="7"/>
  <c r="W12" i="13"/>
  <c r="W11" i="13" s="1"/>
  <c r="U87" i="21"/>
  <c r="U119" i="21" s="1"/>
  <c r="E27" i="18"/>
  <c r="F27" i="18"/>
  <c r="E47" i="18"/>
  <c r="F47" i="18"/>
  <c r="F30" i="18"/>
  <c r="E30" i="18"/>
  <c r="E29" i="18"/>
  <c r="F29" i="18"/>
  <c r="J22" i="11"/>
  <c r="N22" i="11"/>
  <c r="N24" i="11"/>
  <c r="J25" i="11"/>
  <c r="N25" i="11"/>
  <c r="J29" i="11"/>
  <c r="N29" i="11"/>
  <c r="V64" i="21"/>
  <c r="J28" i="11"/>
  <c r="E28" i="11" s="1"/>
  <c r="J31" i="11"/>
  <c r="E31" i="11" s="1"/>
  <c r="J27" i="11"/>
  <c r="I23" i="11"/>
  <c r="J26" i="11"/>
  <c r="I22" i="11"/>
  <c r="M22" i="11"/>
  <c r="L23" i="11"/>
  <c r="M24" i="11"/>
  <c r="M25" i="11"/>
  <c r="L26" i="11"/>
  <c r="M27" i="11"/>
  <c r="I29" i="11"/>
  <c r="M29" i="11"/>
  <c r="L30" i="11"/>
  <c r="E30" i="11" s="1"/>
  <c r="M31" i="11"/>
  <c r="F119" i="7"/>
  <c r="F45" i="7"/>
  <c r="V16" i="7"/>
  <c r="X16" i="7" s="1"/>
  <c r="V20" i="7"/>
  <c r="X20" i="7" s="1"/>
  <c r="V25" i="7"/>
  <c r="X25" i="7" s="1"/>
  <c r="V29" i="7"/>
  <c r="X29" i="7" s="1"/>
  <c r="V34" i="7"/>
  <c r="V33" i="7" s="1"/>
  <c r="V41" i="7"/>
  <c r="X41" i="7" s="1"/>
  <c r="V47" i="7"/>
  <c r="X47" i="7" s="1"/>
  <c r="V52" i="7"/>
  <c r="X52" i="7" s="1"/>
  <c r="V59" i="7"/>
  <c r="X59" i="7" s="1"/>
  <c r="V65" i="7"/>
  <c r="X65" i="7" s="1"/>
  <c r="V72" i="7"/>
  <c r="X72" i="7" s="1"/>
  <c r="V77" i="7"/>
  <c r="X77" i="7" s="1"/>
  <c r="V81" i="7"/>
  <c r="X81" i="7" s="1"/>
  <c r="V85" i="7"/>
  <c r="X85" i="7" s="1"/>
  <c r="V89" i="7"/>
  <c r="X89" i="7" s="1"/>
  <c r="V96" i="7"/>
  <c r="X96" i="7" s="1"/>
  <c r="V101" i="7"/>
  <c r="X101" i="7" s="1"/>
  <c r="V108" i="7"/>
  <c r="X108" i="7" s="1"/>
  <c r="V114" i="7"/>
  <c r="X114" i="7" s="1"/>
  <c r="V118" i="7"/>
  <c r="X118" i="7" s="1"/>
  <c r="V124" i="7"/>
  <c r="X124" i="7" s="1"/>
  <c r="V129" i="7"/>
  <c r="X129" i="7" s="1"/>
  <c r="V136" i="7"/>
  <c r="X136" i="7" s="1"/>
  <c r="V142" i="7"/>
  <c r="X142" i="7" s="1"/>
  <c r="G102" i="7"/>
  <c r="G134" i="7" s="1"/>
  <c r="O46" i="7"/>
  <c r="O45" i="7" s="1"/>
  <c r="U63" i="7"/>
  <c r="U61" i="7" s="1"/>
  <c r="W111" i="7"/>
  <c r="G38" i="13"/>
  <c r="G68" i="13"/>
  <c r="G67" i="13" s="1"/>
  <c r="G66" i="13" s="1"/>
  <c r="G94" i="13"/>
  <c r="G105" i="13"/>
  <c r="G103" i="13" s="1"/>
  <c r="G102" i="13" s="1"/>
  <c r="O12" i="13"/>
  <c r="O11" i="13" s="1"/>
  <c r="AA113" i="13"/>
  <c r="AA111" i="13" s="1"/>
  <c r="Z102" i="13"/>
  <c r="Z134" i="13" s="1"/>
  <c r="D87" i="21"/>
  <c r="E107" i="21"/>
  <c r="M107" i="21"/>
  <c r="P11" i="21"/>
  <c r="P73" i="21" s="1"/>
  <c r="F22" i="21"/>
  <c r="L47" i="21"/>
  <c r="L41" i="21" s="1"/>
  <c r="L107" i="21"/>
  <c r="L87" i="21" s="1"/>
  <c r="L119" i="21" s="1"/>
  <c r="F24" i="18"/>
  <c r="E24" i="18"/>
  <c r="E31" i="18"/>
  <c r="F31" i="18"/>
  <c r="E23" i="18"/>
  <c r="F23" i="18"/>
  <c r="I24" i="11"/>
  <c r="E24" i="11" s="1"/>
  <c r="I25" i="11"/>
  <c r="E25" i="11" s="1"/>
  <c r="F73" i="7"/>
  <c r="V123" i="7"/>
  <c r="X123" i="7" s="1"/>
  <c r="V127" i="7"/>
  <c r="X127" i="7" s="1"/>
  <c r="V133" i="7"/>
  <c r="X133" i="7" s="1"/>
  <c r="V141" i="7"/>
  <c r="I121" i="7"/>
  <c r="I119" i="7" s="1"/>
  <c r="I105" i="7"/>
  <c r="I103" i="7" s="1"/>
  <c r="O140" i="7"/>
  <c r="O94" i="7"/>
  <c r="U140" i="7"/>
  <c r="F148" i="13"/>
  <c r="G149" i="13" s="1"/>
  <c r="G45" i="13"/>
  <c r="AA68" i="13"/>
  <c r="AA67" i="13" s="1"/>
  <c r="AA66" i="13" s="1"/>
  <c r="M87" i="21"/>
  <c r="M119" i="21" s="1"/>
  <c r="U47" i="21"/>
  <c r="U41" i="21" s="1"/>
  <c r="N73" i="21"/>
  <c r="H11" i="21"/>
  <c r="H73" i="21" s="1"/>
  <c r="R47" i="23"/>
  <c r="F42" i="21"/>
  <c r="Z121" i="7"/>
  <c r="Z119" i="7" s="1"/>
  <c r="Z138" i="7"/>
  <c r="W51" i="23"/>
  <c r="X69" i="21"/>
  <c r="F17" i="21"/>
  <c r="F64" i="21"/>
  <c r="F60" i="21" s="1"/>
  <c r="F92" i="21"/>
  <c r="F87" i="21" s="1"/>
  <c r="F119" i="21" s="1"/>
  <c r="F12" i="21"/>
  <c r="N148" i="13"/>
  <c r="O149" i="13" s="1"/>
  <c r="F93" i="13"/>
  <c r="F135" i="13" s="1"/>
  <c r="F145" i="13" s="1"/>
  <c r="AH120" i="13"/>
  <c r="AJ120" i="13" s="1"/>
  <c r="AE120" i="13"/>
  <c r="AG120" i="13" s="1"/>
  <c r="AI102" i="13"/>
  <c r="AI134" i="13" s="1"/>
  <c r="AF102" i="13"/>
  <c r="AF134" i="13" s="1"/>
  <c r="V98" i="7"/>
  <c r="I68" i="7"/>
  <c r="I67" i="7" s="1"/>
  <c r="I66" i="7" s="1"/>
  <c r="J37" i="7"/>
  <c r="J93" i="7" s="1"/>
  <c r="L73" i="7"/>
  <c r="M37" i="7"/>
  <c r="M93" i="7" s="1"/>
  <c r="N102" i="7"/>
  <c r="N134" i="7" s="1"/>
  <c r="N37" i="7"/>
  <c r="N93" i="7" s="1"/>
  <c r="O12" i="7"/>
  <c r="O11" i="7" s="1"/>
  <c r="Q37" i="7"/>
  <c r="Q93" i="7" s="1"/>
  <c r="R131" i="7"/>
  <c r="R128" i="7" s="1"/>
  <c r="R94" i="7"/>
  <c r="R38" i="7"/>
  <c r="U73" i="7"/>
  <c r="U38" i="7"/>
  <c r="V76" i="7"/>
  <c r="X76" i="7" s="1"/>
  <c r="V106" i="7"/>
  <c r="X106" i="7" s="1"/>
  <c r="X105" i="7" s="1"/>
  <c r="F38" i="7"/>
  <c r="H102" i="7"/>
  <c r="H134" i="7" s="1"/>
  <c r="H37" i="7"/>
  <c r="H93" i="7" s="1"/>
  <c r="L131" i="7"/>
  <c r="L128" i="7" s="1"/>
  <c r="L121" i="7"/>
  <c r="L119" i="7" s="1"/>
  <c r="L105" i="7"/>
  <c r="L103" i="7" s="1"/>
  <c r="L98" i="7"/>
  <c r="L67" i="7"/>
  <c r="L66" i="7" s="1"/>
  <c r="O113" i="7"/>
  <c r="O111" i="7" s="1"/>
  <c r="O73" i="7"/>
  <c r="R140" i="7"/>
  <c r="R113" i="7"/>
  <c r="R111" i="7" s="1"/>
  <c r="R46" i="7"/>
  <c r="R45" i="7" s="1"/>
  <c r="T102" i="7"/>
  <c r="T134" i="7" s="1"/>
  <c r="U121" i="7"/>
  <c r="U119" i="7" s="1"/>
  <c r="U105" i="7"/>
  <c r="U98" i="7"/>
  <c r="V132" i="7"/>
  <c r="X132" i="7" s="1"/>
  <c r="K102" i="7"/>
  <c r="V64" i="7"/>
  <c r="X64" i="7" s="1"/>
  <c r="L138" i="7"/>
  <c r="L113" i="7"/>
  <c r="L111" i="7" s="1"/>
  <c r="L63" i="7"/>
  <c r="L61" i="7" s="1"/>
  <c r="L46" i="7"/>
  <c r="L45" i="7" s="1"/>
  <c r="L38" i="7"/>
  <c r="O138" i="7"/>
  <c r="O105" i="7"/>
  <c r="O103" i="7" s="1"/>
  <c r="O102" i="7" s="1"/>
  <c r="R105" i="7"/>
  <c r="R103" i="7" s="1"/>
  <c r="R98" i="7"/>
  <c r="R73" i="7"/>
  <c r="R68" i="7"/>
  <c r="R67" i="7" s="1"/>
  <c r="R66" i="7" s="1"/>
  <c r="S37" i="7"/>
  <c r="S93" i="7" s="1"/>
  <c r="S135" i="7" s="1"/>
  <c r="S145" i="7" s="1"/>
  <c r="U113" i="7"/>
  <c r="U111" i="7" s="1"/>
  <c r="U46" i="7"/>
  <c r="U45" i="7" s="1"/>
  <c r="Z68" i="7"/>
  <c r="Z67" i="7" s="1"/>
  <c r="Z66" i="7" s="1"/>
  <c r="Z113" i="7"/>
  <c r="Z111" i="7" s="1"/>
  <c r="Z46" i="7"/>
  <c r="Z45" i="7" s="1"/>
  <c r="Z12" i="7"/>
  <c r="Z11" i="7" s="1"/>
  <c r="Z38" i="7"/>
  <c r="Z61" i="7"/>
  <c r="Z128" i="7"/>
  <c r="W119" i="7"/>
  <c r="W103" i="7"/>
  <c r="W45" i="7"/>
  <c r="V38" i="7"/>
  <c r="D37" i="7"/>
  <c r="D93" i="7" s="1"/>
  <c r="J102" i="7"/>
  <c r="J134" i="7" s="1"/>
  <c r="M102" i="7"/>
  <c r="M134" i="7" s="1"/>
  <c r="P93" i="7"/>
  <c r="P135" i="7" s="1"/>
  <c r="P145" i="7" s="1"/>
  <c r="Y38" i="7"/>
  <c r="K134" i="7"/>
  <c r="D102" i="7"/>
  <c r="D134" i="7" s="1"/>
  <c r="Y131" i="7"/>
  <c r="Q102" i="7"/>
  <c r="Q134" i="7" s="1"/>
  <c r="U103" i="7"/>
  <c r="E93" i="7"/>
  <c r="F12" i="7"/>
  <c r="F11" i="7" s="1"/>
  <c r="I98" i="7"/>
  <c r="K93" i="7"/>
  <c r="L12" i="7"/>
  <c r="L11" i="7" s="1"/>
  <c r="F61" i="7"/>
  <c r="G93" i="7"/>
  <c r="I38" i="7"/>
  <c r="I131" i="7"/>
  <c r="I128" i="7" s="1"/>
  <c r="I73" i="7"/>
  <c r="I46" i="7"/>
  <c r="I45" i="7" s="1"/>
  <c r="Y68" i="7"/>
  <c r="Y67" i="7" s="1"/>
  <c r="Y66" i="7" s="1"/>
  <c r="Y46" i="7"/>
  <c r="Y45" i="7" s="1"/>
  <c r="Y105" i="7"/>
  <c r="Y103" i="7" s="1"/>
  <c r="L102" i="7" l="1"/>
  <c r="X141" i="7"/>
  <c r="V140" i="7"/>
  <c r="AC59" i="7"/>
  <c r="AC29" i="7"/>
  <c r="AC25" i="7"/>
  <c r="AC88" i="7"/>
  <c r="AC76" i="7"/>
  <c r="AC28" i="7"/>
  <c r="AC127" i="7"/>
  <c r="AC62" i="7"/>
  <c r="AB138" i="7"/>
  <c r="AP33" i="13"/>
  <c r="AS33" i="13"/>
  <c r="AQ73" i="13"/>
  <c r="AG74" i="13"/>
  <c r="AG73" i="13" s="1"/>
  <c r="AE73" i="13"/>
  <c r="AR73" i="13"/>
  <c r="AJ74" i="13"/>
  <c r="AJ73" i="13" s="1"/>
  <c r="AH73" i="13"/>
  <c r="AS73" i="13"/>
  <c r="AK73" i="13"/>
  <c r="AL73" i="13"/>
  <c r="AF13" i="21"/>
  <c r="O41" i="21"/>
  <c r="R41" i="21"/>
  <c r="Q73" i="21"/>
  <c r="O119" i="21"/>
  <c r="Z75" i="21"/>
  <c r="AA57" i="21"/>
  <c r="AA67" i="21"/>
  <c r="AC89" i="21"/>
  <c r="AC118" i="21"/>
  <c r="AC100" i="21"/>
  <c r="AC65" i="21"/>
  <c r="AA38" i="23"/>
  <c r="AA92" i="23"/>
  <c r="AA76" i="23"/>
  <c r="AE42" i="23"/>
  <c r="AF23" i="23"/>
  <c r="AF17" i="23"/>
  <c r="X98" i="7"/>
  <c r="X38" i="7"/>
  <c r="G41" i="21"/>
  <c r="G73" i="21" s="1"/>
  <c r="M41" i="21"/>
  <c r="V26" i="21"/>
  <c r="K102" i="13"/>
  <c r="K134" i="13" s="1"/>
  <c r="AD69" i="13"/>
  <c r="AD68" i="13" s="1"/>
  <c r="AD67" i="13" s="1"/>
  <c r="AB68" i="13"/>
  <c r="AB67" i="13" s="1"/>
  <c r="AM73" i="13"/>
  <c r="AN73" i="13"/>
  <c r="AO73" i="13"/>
  <c r="AD74" i="13"/>
  <c r="AD73" i="13" s="1"/>
  <c r="AB73" i="13"/>
  <c r="AP73" i="13"/>
  <c r="L11" i="21"/>
  <c r="M73" i="21"/>
  <c r="W119" i="23"/>
  <c r="AB83" i="21"/>
  <c r="AC80" i="21"/>
  <c r="AE48" i="23"/>
  <c r="AF26" i="23"/>
  <c r="AC54" i="7"/>
  <c r="AF17" i="7"/>
  <c r="AF19" i="7"/>
  <c r="AF41" i="7"/>
  <c r="AF58" i="7"/>
  <c r="AF60" i="7"/>
  <c r="AF117" i="7"/>
  <c r="AF125" i="7"/>
  <c r="X51" i="21"/>
  <c r="W107" i="23"/>
  <c r="W87" i="21"/>
  <c r="W87" i="23" s="1"/>
  <c r="X96" i="21"/>
  <c r="X95" i="21" s="1"/>
  <c r="V95" i="21"/>
  <c r="W102" i="13"/>
  <c r="AC141" i="7"/>
  <c r="AA140" i="7"/>
  <c r="O134" i="7"/>
  <c r="AB73" i="7"/>
  <c r="V68" i="7"/>
  <c r="J135" i="7"/>
  <c r="J145" i="7" s="1"/>
  <c r="X138" i="7"/>
  <c r="AC137" i="7"/>
  <c r="AB121" i="7"/>
  <c r="AB105" i="7"/>
  <c r="AC43" i="7"/>
  <c r="AA33" i="7"/>
  <c r="AC20" i="7"/>
  <c r="AC16" i="7"/>
  <c r="AC132" i="7"/>
  <c r="AC100" i="7"/>
  <c r="AC82" i="7"/>
  <c r="AC69" i="7"/>
  <c r="AB33" i="7"/>
  <c r="AC123" i="7"/>
  <c r="AB94" i="7"/>
  <c r="AC57" i="7"/>
  <c r="AC36" i="7"/>
  <c r="AC22" i="7"/>
  <c r="AF35" i="7"/>
  <c r="AF54" i="7"/>
  <c r="AF56" i="7"/>
  <c r="AC53" i="7"/>
  <c r="AF53" i="7"/>
  <c r="AF55" i="7"/>
  <c r="AD131" i="7"/>
  <c r="AF49" i="7"/>
  <c r="AF90" i="7"/>
  <c r="J135" i="13"/>
  <c r="J145" i="13" s="1"/>
  <c r="J148" i="13"/>
  <c r="K149" i="13" s="1"/>
  <c r="V134" i="13"/>
  <c r="AA67" i="23"/>
  <c r="AA12" i="23"/>
  <c r="V23" i="23"/>
  <c r="AF12" i="23"/>
  <c r="Y92" i="23"/>
  <c r="AE95" i="23"/>
  <c r="AI12" i="23"/>
  <c r="AJ12" i="23"/>
  <c r="V35" i="23"/>
  <c r="AD12" i="23"/>
  <c r="V114" i="23"/>
  <c r="V61" i="23"/>
  <c r="V79" i="23"/>
  <c r="Y57" i="23"/>
  <c r="AD76" i="23"/>
  <c r="AG12" i="23"/>
  <c r="AH12" i="23"/>
  <c r="AB76" i="23"/>
  <c r="AA80" i="23"/>
  <c r="AA79" i="23" s="1"/>
  <c r="AA75" i="23" s="1"/>
  <c r="Y79" i="23"/>
  <c r="AA52" i="23"/>
  <c r="AA51" i="23" s="1"/>
  <c r="Y51" i="23"/>
  <c r="AB38" i="23"/>
  <c r="AD39" i="23"/>
  <c r="AD38" i="23" s="1"/>
  <c r="AD89" i="23"/>
  <c r="AD88" i="23" s="1"/>
  <c r="AB88" i="23"/>
  <c r="AA65" i="23"/>
  <c r="AA64" i="23" s="1"/>
  <c r="Y64" i="23"/>
  <c r="AD30" i="23"/>
  <c r="AD29" i="23" s="1"/>
  <c r="AB29" i="23"/>
  <c r="AB57" i="23"/>
  <c r="AD58" i="23"/>
  <c r="AD57" i="23" s="1"/>
  <c r="AB51" i="23"/>
  <c r="AD52" i="23"/>
  <c r="AD51" i="23" s="1"/>
  <c r="AE51" i="23"/>
  <c r="AF57" i="23"/>
  <c r="AF47" i="23" s="1"/>
  <c r="AA115" i="23"/>
  <c r="AA114" i="23" s="1"/>
  <c r="Y114" i="23"/>
  <c r="AA105" i="23"/>
  <c r="AA104" i="23" s="1"/>
  <c r="Y104" i="23"/>
  <c r="AA99" i="23"/>
  <c r="AA98" i="23" s="1"/>
  <c r="Y98" i="23"/>
  <c r="AD62" i="23"/>
  <c r="AD61" i="23" s="1"/>
  <c r="AB61" i="23"/>
  <c r="AB108" i="23"/>
  <c r="AD109" i="23"/>
  <c r="AD108" i="23" s="1"/>
  <c r="AB101" i="23"/>
  <c r="AD102" i="23"/>
  <c r="AD101" i="23" s="1"/>
  <c r="AB95" i="23"/>
  <c r="AD96" i="23"/>
  <c r="AD95" i="23" s="1"/>
  <c r="AB83" i="23"/>
  <c r="AD84" i="23"/>
  <c r="AD83" i="23" s="1"/>
  <c r="AD112" i="23"/>
  <c r="AD111" i="23" s="1"/>
  <c r="AB111" i="23"/>
  <c r="AB17" i="23"/>
  <c r="AD18" i="23"/>
  <c r="AD17" i="23" s="1"/>
  <c r="AE83" i="23"/>
  <c r="AE17" i="23"/>
  <c r="AE61" i="23"/>
  <c r="AE60" i="23" s="1"/>
  <c r="AE35" i="23"/>
  <c r="AE23" i="23"/>
  <c r="AE12" i="23"/>
  <c r="AF67" i="23"/>
  <c r="AF29" i="23"/>
  <c r="AF22" i="23" s="1"/>
  <c r="AA43" i="23"/>
  <c r="AA42" i="23" s="1"/>
  <c r="Y42" i="23"/>
  <c r="AB26" i="23"/>
  <c r="AD27" i="23"/>
  <c r="AD26" i="23" s="1"/>
  <c r="AA62" i="23"/>
  <c r="AA61" i="23" s="1"/>
  <c r="AA60" i="23" s="1"/>
  <c r="Y61" i="23"/>
  <c r="AB32" i="23"/>
  <c r="AD33" i="23"/>
  <c r="AD32" i="23" s="1"/>
  <c r="AB114" i="23"/>
  <c r="AD115" i="23"/>
  <c r="AD114" i="23" s="1"/>
  <c r="AA89" i="23"/>
  <c r="AA88" i="23" s="1"/>
  <c r="Y88" i="23"/>
  <c r="AB54" i="23"/>
  <c r="AD55" i="23"/>
  <c r="AD54" i="23" s="1"/>
  <c r="AD49" i="23"/>
  <c r="AD48" i="23" s="1"/>
  <c r="AB48" i="23"/>
  <c r="AB42" i="23"/>
  <c r="AD43" i="23"/>
  <c r="AD42" i="23" s="1"/>
  <c r="AB35" i="23"/>
  <c r="AD36" i="23"/>
  <c r="AD35" i="23" s="1"/>
  <c r="AA30" i="23"/>
  <c r="AA29" i="23" s="1"/>
  <c r="Y29" i="23"/>
  <c r="AA24" i="23"/>
  <c r="AA23" i="23" s="1"/>
  <c r="Y23" i="23"/>
  <c r="AD80" i="23"/>
  <c r="AD79" i="23" s="1"/>
  <c r="AB79" i="23"/>
  <c r="AB23" i="23"/>
  <c r="AD24" i="23"/>
  <c r="AD23" i="23" s="1"/>
  <c r="AB64" i="23"/>
  <c r="AD65" i="23"/>
  <c r="AD64" i="23" s="1"/>
  <c r="AA55" i="23"/>
  <c r="AA54" i="23" s="1"/>
  <c r="Y54" i="23"/>
  <c r="AA49" i="23"/>
  <c r="AA48" i="23" s="1"/>
  <c r="AA47" i="23" s="1"/>
  <c r="Y48" i="23"/>
  <c r="V17" i="23"/>
  <c r="Y67" i="23"/>
  <c r="Y38" i="23"/>
  <c r="Y76" i="23"/>
  <c r="AE57" i="23"/>
  <c r="AA109" i="23"/>
  <c r="AA108" i="23" s="1"/>
  <c r="Y108" i="23"/>
  <c r="AA102" i="23"/>
  <c r="AA101" i="23" s="1"/>
  <c r="Y101" i="23"/>
  <c r="AA96" i="23"/>
  <c r="AA95" i="23" s="1"/>
  <c r="Y95" i="23"/>
  <c r="AD68" i="23"/>
  <c r="AD67" i="23" s="1"/>
  <c r="AB67" i="23"/>
  <c r="AA112" i="23"/>
  <c r="AA111" i="23" s="1"/>
  <c r="Y111" i="23"/>
  <c r="AB104" i="23"/>
  <c r="AD105" i="23"/>
  <c r="AD104" i="23" s="1"/>
  <c r="AD99" i="23"/>
  <c r="AD98" i="23" s="1"/>
  <c r="AB98" i="23"/>
  <c r="AB92" i="23"/>
  <c r="AD93" i="23"/>
  <c r="AD92" i="23" s="1"/>
  <c r="AA18" i="23"/>
  <c r="AA17" i="23" s="1"/>
  <c r="Y17" i="23"/>
  <c r="AA33" i="23"/>
  <c r="AA32" i="23" s="1"/>
  <c r="Y32" i="23"/>
  <c r="AA27" i="23"/>
  <c r="AA26" i="23" s="1"/>
  <c r="AA22" i="23" s="1"/>
  <c r="Y26" i="23"/>
  <c r="AE79" i="23"/>
  <c r="AE75" i="23" s="1"/>
  <c r="AE67" i="23"/>
  <c r="AE29" i="23"/>
  <c r="AE22" i="23" s="1"/>
  <c r="AC116" i="21"/>
  <c r="AA23" i="21"/>
  <c r="AA35" i="21"/>
  <c r="AA92" i="21"/>
  <c r="AA104" i="21"/>
  <c r="AC36" i="21"/>
  <c r="AF80" i="21"/>
  <c r="AF50" i="21"/>
  <c r="AF19" i="21"/>
  <c r="AC103" i="21"/>
  <c r="AC85" i="21"/>
  <c r="AF66" i="21"/>
  <c r="AF46" i="21"/>
  <c r="AC27" i="21"/>
  <c r="AC62" i="21"/>
  <c r="AC61" i="21" s="1"/>
  <c r="AB12" i="21"/>
  <c r="AA48" i="21"/>
  <c r="AA47" i="21" s="1"/>
  <c r="AA61" i="21"/>
  <c r="AA79" i="21"/>
  <c r="AA83" i="21"/>
  <c r="AA114" i="21"/>
  <c r="AC115" i="21"/>
  <c r="AC109" i="21"/>
  <c r="AC102" i="21"/>
  <c r="AC96" i="21"/>
  <c r="AC90" i="21"/>
  <c r="AC84" i="21"/>
  <c r="AC83" i="21" s="1"/>
  <c r="AC71" i="21"/>
  <c r="AC66" i="21"/>
  <c r="AC59" i="21"/>
  <c r="AC53" i="21"/>
  <c r="AC46" i="21"/>
  <c r="AC40" i="21"/>
  <c r="AC34" i="21"/>
  <c r="AC28" i="21"/>
  <c r="AC16" i="21"/>
  <c r="AC110" i="21"/>
  <c r="AC24" i="21"/>
  <c r="AC19" i="21"/>
  <c r="AC49" i="21"/>
  <c r="AC30" i="21"/>
  <c r="AF82" i="21"/>
  <c r="AF109" i="21"/>
  <c r="AF90" i="21"/>
  <c r="AC70" i="21"/>
  <c r="AC52" i="21"/>
  <c r="AC33" i="21"/>
  <c r="AC32" i="21" s="1"/>
  <c r="AF14" i="21"/>
  <c r="AF12" i="21" s="1"/>
  <c r="AC43" i="21"/>
  <c r="AA29" i="21"/>
  <c r="AA42" i="21"/>
  <c r="AA76" i="21"/>
  <c r="AA98" i="21"/>
  <c r="AA111" i="21"/>
  <c r="AC97" i="21"/>
  <c r="AF52" i="21"/>
  <c r="AE12" i="21"/>
  <c r="AC91" i="21"/>
  <c r="AC72" i="21"/>
  <c r="AC55" i="21"/>
  <c r="AF78" i="21"/>
  <c r="AF53" i="21"/>
  <c r="AC21" i="21"/>
  <c r="AC113" i="21"/>
  <c r="AC94" i="21"/>
  <c r="AF56" i="21"/>
  <c r="AF37" i="21"/>
  <c r="AC18" i="21"/>
  <c r="AH38" i="23"/>
  <c r="AJ38" i="23"/>
  <c r="AH32" i="23"/>
  <c r="AH114" i="23"/>
  <c r="AJ114" i="23"/>
  <c r="AH92" i="23"/>
  <c r="AH29" i="23"/>
  <c r="AH61" i="23"/>
  <c r="AH95" i="23"/>
  <c r="AG17" i="23"/>
  <c r="AG51" i="23"/>
  <c r="AI51" i="23"/>
  <c r="AG79" i="23"/>
  <c r="AG111" i="23"/>
  <c r="AG48" i="23"/>
  <c r="AG108" i="23"/>
  <c r="AI108" i="23"/>
  <c r="AG26" i="23"/>
  <c r="AG64" i="23"/>
  <c r="AG54" i="23"/>
  <c r="AG88" i="23"/>
  <c r="AH23" i="23"/>
  <c r="AH57" i="23"/>
  <c r="AH83" i="23"/>
  <c r="AG35" i="23"/>
  <c r="AG67" i="23"/>
  <c r="AG101" i="23"/>
  <c r="AG38" i="23"/>
  <c r="AI38" i="23"/>
  <c r="AG114" i="23"/>
  <c r="AI114" i="23"/>
  <c r="AG32" i="23"/>
  <c r="AG92" i="23"/>
  <c r="AI92" i="23"/>
  <c r="AH104" i="23"/>
  <c r="AF75" i="23"/>
  <c r="AG29" i="23"/>
  <c r="AG61" i="23"/>
  <c r="AI61" i="23"/>
  <c r="AG95" i="23"/>
  <c r="AI95" i="23"/>
  <c r="AH76" i="23"/>
  <c r="AH98" i="23"/>
  <c r="AJ98" i="23"/>
  <c r="AH42" i="23"/>
  <c r="AG104" i="23"/>
  <c r="AI104" i="23"/>
  <c r="AE47" i="23"/>
  <c r="AE107" i="23"/>
  <c r="AF107" i="23"/>
  <c r="AF87" i="23" s="1"/>
  <c r="AF60" i="23"/>
  <c r="AG23" i="23"/>
  <c r="AG57" i="23"/>
  <c r="AG83" i="23"/>
  <c r="AG76" i="23"/>
  <c r="AG75" i="23" s="1"/>
  <c r="AI76" i="23"/>
  <c r="AG98" i="23"/>
  <c r="AI98" i="23"/>
  <c r="AG42" i="23"/>
  <c r="AI67" i="23"/>
  <c r="AI26" i="23"/>
  <c r="O87" i="23"/>
  <c r="V76" i="23"/>
  <c r="V111" i="23"/>
  <c r="U60" i="23"/>
  <c r="U41" i="23" s="1"/>
  <c r="I60" i="23"/>
  <c r="V95" i="23"/>
  <c r="X114" i="23"/>
  <c r="R107" i="23"/>
  <c r="R87" i="23" s="1"/>
  <c r="X95" i="23"/>
  <c r="F47" i="23"/>
  <c r="F41" i="23" s="1"/>
  <c r="I107" i="23"/>
  <c r="V64" i="23"/>
  <c r="V60" i="23" s="1"/>
  <c r="V88" i="23"/>
  <c r="V83" i="23"/>
  <c r="V26" i="23"/>
  <c r="X17" i="23"/>
  <c r="X54" i="23"/>
  <c r="X79" i="23"/>
  <c r="Z73" i="23"/>
  <c r="U75" i="23"/>
  <c r="V54" i="23"/>
  <c r="V32" i="23"/>
  <c r="AC119" i="23"/>
  <c r="V51" i="23"/>
  <c r="X101" i="23"/>
  <c r="X98" i="23"/>
  <c r="X32" i="23"/>
  <c r="X23" i="23"/>
  <c r="AD75" i="23"/>
  <c r="X111" i="23"/>
  <c r="L75" i="23"/>
  <c r="L60" i="23"/>
  <c r="I75" i="23"/>
  <c r="R60" i="23"/>
  <c r="R41" i="23" s="1"/>
  <c r="Y12" i="23"/>
  <c r="U107" i="23"/>
  <c r="X26" i="23"/>
  <c r="V48" i="23"/>
  <c r="X48" i="23"/>
  <c r="L107" i="23"/>
  <c r="L87" i="23" s="1"/>
  <c r="I22" i="23"/>
  <c r="I11" i="23" s="1"/>
  <c r="X57" i="23"/>
  <c r="I87" i="23"/>
  <c r="X64" i="23"/>
  <c r="X42" i="23"/>
  <c r="R75" i="23"/>
  <c r="X83" i="23"/>
  <c r="X51" i="23"/>
  <c r="V42" i="23"/>
  <c r="AB12" i="23"/>
  <c r="Z119" i="23"/>
  <c r="R22" i="23"/>
  <c r="R11" i="23" s="1"/>
  <c r="X61" i="23"/>
  <c r="V12" i="23"/>
  <c r="U22" i="23"/>
  <c r="U11" i="23" s="1"/>
  <c r="F107" i="23"/>
  <c r="F87" i="23" s="1"/>
  <c r="F119" i="23" s="1"/>
  <c r="O75" i="23"/>
  <c r="O119" i="23" s="1"/>
  <c r="O22" i="23"/>
  <c r="O11" i="23" s="1"/>
  <c r="X108" i="23"/>
  <c r="V108" i="23"/>
  <c r="L47" i="23"/>
  <c r="X104" i="23"/>
  <c r="V104" i="23"/>
  <c r="V75" i="23"/>
  <c r="X76" i="23"/>
  <c r="X75" i="23" s="1"/>
  <c r="O47" i="23"/>
  <c r="O41" i="23" s="1"/>
  <c r="X29" i="23"/>
  <c r="X38" i="23"/>
  <c r="V38" i="23"/>
  <c r="U87" i="23"/>
  <c r="U119" i="23" s="1"/>
  <c r="L22" i="23"/>
  <c r="L11" i="23" s="1"/>
  <c r="X67" i="23"/>
  <c r="X88" i="23"/>
  <c r="AC73" i="23"/>
  <c r="I47" i="23"/>
  <c r="I41" i="23" s="1"/>
  <c r="I73" i="23" s="1"/>
  <c r="X35" i="23"/>
  <c r="X13" i="23"/>
  <c r="X12" i="23" s="1"/>
  <c r="AD22" i="23"/>
  <c r="X32" i="21"/>
  <c r="Y75" i="21"/>
  <c r="Y60" i="21"/>
  <c r="Z22" i="21"/>
  <c r="Z11" i="21" s="1"/>
  <c r="AC48" i="21"/>
  <c r="AB17" i="21"/>
  <c r="AB29" i="21"/>
  <c r="AB42" i="21"/>
  <c r="AB54" i="21"/>
  <c r="AB67" i="21"/>
  <c r="AB79" i="21"/>
  <c r="AD92" i="21"/>
  <c r="Y47" i="21"/>
  <c r="Y107" i="21"/>
  <c r="AA60" i="21"/>
  <c r="AA107" i="21"/>
  <c r="AB26" i="21"/>
  <c r="AB38" i="21"/>
  <c r="AB51" i="21"/>
  <c r="AB64" i="21"/>
  <c r="AB76" i="21"/>
  <c r="AB88" i="21"/>
  <c r="AC17" i="21"/>
  <c r="AC54" i="21"/>
  <c r="AC67" i="21"/>
  <c r="AE79" i="21"/>
  <c r="AC79" i="21"/>
  <c r="AB23" i="21"/>
  <c r="AB35" i="21"/>
  <c r="AB48" i="21"/>
  <c r="AB61" i="21"/>
  <c r="AB32" i="21"/>
  <c r="AB57" i="21"/>
  <c r="AC92" i="21"/>
  <c r="AC98" i="21"/>
  <c r="AC104" i="21"/>
  <c r="AC111" i="21"/>
  <c r="Y87" i="21"/>
  <c r="AD108" i="21"/>
  <c r="Z47" i="21"/>
  <c r="Z41" i="21" s="1"/>
  <c r="Z60" i="21"/>
  <c r="Z107" i="21"/>
  <c r="Z87" i="21" s="1"/>
  <c r="Z119" i="21" s="1"/>
  <c r="Y22" i="21"/>
  <c r="Y11" i="21" s="1"/>
  <c r="AD104" i="21"/>
  <c r="AC114" i="21"/>
  <c r="AB92" i="21"/>
  <c r="AB98" i="21"/>
  <c r="AB104" i="21"/>
  <c r="AB111" i="21"/>
  <c r="AB107" i="21" s="1"/>
  <c r="X112" i="21"/>
  <c r="X111" i="21" s="1"/>
  <c r="V111" i="21"/>
  <c r="V92" i="21"/>
  <c r="X93" i="21"/>
  <c r="X92" i="21" s="1"/>
  <c r="V61" i="21"/>
  <c r="V60" i="21" s="1"/>
  <c r="X62" i="21"/>
  <c r="X61" i="21" s="1"/>
  <c r="X60" i="21" s="1"/>
  <c r="I87" i="21"/>
  <c r="I119" i="21" s="1"/>
  <c r="V108" i="21"/>
  <c r="X43" i="21"/>
  <c r="X42" i="21" s="1"/>
  <c r="V42" i="21"/>
  <c r="E11" i="21"/>
  <c r="U11" i="21"/>
  <c r="D119" i="21"/>
  <c r="E41" i="21"/>
  <c r="V98" i="21"/>
  <c r="X100" i="21"/>
  <c r="X98" i="21" s="1"/>
  <c r="V88" i="21"/>
  <c r="X89" i="21"/>
  <c r="X88" i="21" s="1"/>
  <c r="V38" i="21"/>
  <c r="X39" i="21"/>
  <c r="X38" i="21" s="1"/>
  <c r="D41" i="21"/>
  <c r="X116" i="21"/>
  <c r="X114" i="21" s="1"/>
  <c r="V114" i="21"/>
  <c r="U73" i="21"/>
  <c r="I41" i="21"/>
  <c r="I73" i="21" s="1"/>
  <c r="R22" i="21"/>
  <c r="R11" i="21" s="1"/>
  <c r="R73" i="21" s="1"/>
  <c r="W119" i="21"/>
  <c r="X17" i="21"/>
  <c r="E87" i="21"/>
  <c r="V23" i="21"/>
  <c r="X24" i="21"/>
  <c r="X23" i="21" s="1"/>
  <c r="X84" i="21"/>
  <c r="X83" i="21" s="1"/>
  <c r="V83" i="21"/>
  <c r="X58" i="21"/>
  <c r="X57" i="21" s="1"/>
  <c r="V57" i="21"/>
  <c r="V35" i="21"/>
  <c r="X36" i="21"/>
  <c r="X35" i="21" s="1"/>
  <c r="X81" i="21"/>
  <c r="X79" i="21" s="1"/>
  <c r="X75" i="21" s="1"/>
  <c r="V79" i="21"/>
  <c r="V75" i="21" s="1"/>
  <c r="W47" i="23"/>
  <c r="W41" i="21"/>
  <c r="F11" i="21"/>
  <c r="L73" i="21"/>
  <c r="K73" i="21"/>
  <c r="O22" i="21"/>
  <c r="O11" i="21" s="1"/>
  <c r="O73" i="21" s="1"/>
  <c r="D11" i="21"/>
  <c r="D73" i="21" s="1"/>
  <c r="V17" i="21"/>
  <c r="AC13" i="21"/>
  <c r="AC12" i="21" s="1"/>
  <c r="X13" i="21"/>
  <c r="X12" i="21" s="1"/>
  <c r="V12" i="21"/>
  <c r="AO33" i="13"/>
  <c r="AQ61" i="13"/>
  <c r="AR68" i="13"/>
  <c r="AR67" i="13" s="1"/>
  <c r="AR66" i="13" s="1"/>
  <c r="AJ34" i="13"/>
  <c r="AJ33" i="13" s="1"/>
  <c r="AH33" i="13"/>
  <c r="AG34" i="13"/>
  <c r="AG33" i="13" s="1"/>
  <c r="AE33" i="13"/>
  <c r="AQ67" i="13"/>
  <c r="AQ66" i="13" s="1"/>
  <c r="AN68" i="13"/>
  <c r="AN67" i="13" s="1"/>
  <c r="AN66" i="13" s="1"/>
  <c r="AR33" i="13"/>
  <c r="AD34" i="13"/>
  <c r="AD33" i="13" s="1"/>
  <c r="AB33" i="13"/>
  <c r="AL33" i="13"/>
  <c r="AM63" i="13"/>
  <c r="AM61" i="13" s="1"/>
  <c r="AL138" i="13"/>
  <c r="AM66" i="13"/>
  <c r="AM33" i="13"/>
  <c r="AK33" i="13"/>
  <c r="AL63" i="13"/>
  <c r="AL61" i="13" s="1"/>
  <c r="AA37" i="13"/>
  <c r="AA93" i="13" s="1"/>
  <c r="V135" i="13"/>
  <c r="V145" i="13" s="1"/>
  <c r="H135" i="7"/>
  <c r="H145" i="7" s="1"/>
  <c r="X140" i="7"/>
  <c r="V63" i="7"/>
  <c r="V61" i="7" s="1"/>
  <c r="R102" i="7"/>
  <c r="R134" i="7" s="1"/>
  <c r="R37" i="7"/>
  <c r="R93" i="7" s="1"/>
  <c r="V12" i="7"/>
  <c r="V11" i="7" s="1"/>
  <c r="L37" i="7"/>
  <c r="K135" i="7"/>
  <c r="K145" i="7" s="1"/>
  <c r="V131" i="7"/>
  <c r="F37" i="7"/>
  <c r="F93" i="7" s="1"/>
  <c r="AB119" i="7"/>
  <c r="AB98" i="7"/>
  <c r="AF40" i="7"/>
  <c r="AF24" i="7"/>
  <c r="AF115" i="7"/>
  <c r="AF113" i="7" s="1"/>
  <c r="AF111" i="7" s="1"/>
  <c r="AF50" i="7"/>
  <c r="V113" i="7"/>
  <c r="V111" i="7" s="1"/>
  <c r="V138" i="7"/>
  <c r="AF22" i="7"/>
  <c r="AF34" i="7"/>
  <c r="F102" i="7"/>
  <c r="F134" i="7" s="1"/>
  <c r="G135" i="7"/>
  <c r="G145" i="7" s="1"/>
  <c r="E135" i="7"/>
  <c r="E145" i="7" s="1"/>
  <c r="V46" i="7"/>
  <c r="V45" i="7" s="1"/>
  <c r="V37" i="7" s="1"/>
  <c r="N135" i="7"/>
  <c r="N145" i="7" s="1"/>
  <c r="AF123" i="7"/>
  <c r="AB103" i="7"/>
  <c r="AF62" i="7"/>
  <c r="AB68" i="7"/>
  <c r="AB67" i="7" s="1"/>
  <c r="AB66" i="7" s="1"/>
  <c r="AF130" i="7"/>
  <c r="AF101" i="7"/>
  <c r="AC144" i="7"/>
  <c r="AF129" i="7"/>
  <c r="AF124" i="7"/>
  <c r="AB113" i="7"/>
  <c r="AB111" i="7" s="1"/>
  <c r="AF86" i="7"/>
  <c r="AF82" i="7"/>
  <c r="AF78" i="7"/>
  <c r="AF74" i="7"/>
  <c r="AF69" i="7"/>
  <c r="AD128" i="7"/>
  <c r="AF87" i="7"/>
  <c r="AF75" i="7"/>
  <c r="AF57" i="7"/>
  <c r="AF23" i="7"/>
  <c r="X34" i="7"/>
  <c r="X33" i="7" s="1"/>
  <c r="AC34" i="7"/>
  <c r="AC33" i="7" s="1"/>
  <c r="U102" i="7"/>
  <c r="U134" i="7" s="1"/>
  <c r="L134" i="7"/>
  <c r="V105" i="7"/>
  <c r="AN46" i="13"/>
  <c r="AN45" i="13" s="1"/>
  <c r="AR113" i="13"/>
  <c r="AR111" i="13" s="1"/>
  <c r="AK121" i="13"/>
  <c r="AB138" i="13"/>
  <c r="AR46" i="13"/>
  <c r="AR45" i="13" s="1"/>
  <c r="AM128" i="13"/>
  <c r="AK94" i="13"/>
  <c r="AN138" i="13"/>
  <c r="AS61" i="13"/>
  <c r="AO12" i="13"/>
  <c r="AO11" i="13" s="1"/>
  <c r="AR105" i="13"/>
  <c r="AS12" i="13"/>
  <c r="AS11" i="13" s="1"/>
  <c r="J150" i="13"/>
  <c r="K151" i="13" s="1"/>
  <c r="AR119" i="13"/>
  <c r="AN38" i="13"/>
  <c r="V150" i="13"/>
  <c r="W151" i="13" s="1"/>
  <c r="R134" i="13"/>
  <c r="R135" i="13" s="1"/>
  <c r="R145" i="13" s="1"/>
  <c r="W134" i="13"/>
  <c r="AR140" i="13"/>
  <c r="AQ103" i="13"/>
  <c r="AK119" i="13"/>
  <c r="AS113" i="13"/>
  <c r="AS111" i="13" s="1"/>
  <c r="AL94" i="13"/>
  <c r="AL140" i="13"/>
  <c r="AK128" i="13"/>
  <c r="AL113" i="13"/>
  <c r="AL111" i="13" s="1"/>
  <c r="AS105" i="13"/>
  <c r="AS103" i="13" s="1"/>
  <c r="AM98" i="13"/>
  <c r="AM94" i="13"/>
  <c r="AO138" i="13"/>
  <c r="AP128" i="13"/>
  <c r="AM113" i="13"/>
  <c r="AM111" i="13" s="1"/>
  <c r="AN94" i="13"/>
  <c r="W93" i="13"/>
  <c r="W135" i="13" s="1"/>
  <c r="W145" i="13" s="1"/>
  <c r="R150" i="13"/>
  <c r="S151" i="13" s="1"/>
  <c r="AL12" i="13"/>
  <c r="AL11" i="13" s="1"/>
  <c r="AE131" i="13"/>
  <c r="AG131" i="13" s="1"/>
  <c r="AG128" i="13" s="1"/>
  <c r="AK140" i="13"/>
  <c r="AN128" i="13"/>
  <c r="AO119" i="13"/>
  <c r="AL98" i="13"/>
  <c r="AP94" i="13"/>
  <c r="AP140" i="13"/>
  <c r="AO128" i="13"/>
  <c r="AP113" i="13"/>
  <c r="AP111" i="13" s="1"/>
  <c r="AQ98" i="13"/>
  <c r="AQ94" i="13"/>
  <c r="AM140" i="13"/>
  <c r="AS138" i="13"/>
  <c r="AM121" i="13"/>
  <c r="AM119" i="13" s="1"/>
  <c r="AQ113" i="13"/>
  <c r="AQ111" i="13" s="1"/>
  <c r="AN98" i="13"/>
  <c r="AR94" i="13"/>
  <c r="AK12" i="13"/>
  <c r="AK11" i="13" s="1"/>
  <c r="AN119" i="13"/>
  <c r="AO140" i="13"/>
  <c r="AR128" i="13"/>
  <c r="AS119" i="13"/>
  <c r="AK113" i="13"/>
  <c r="AK111" i="13" s="1"/>
  <c r="AN103" i="13"/>
  <c r="AP98" i="13"/>
  <c r="AB131" i="13"/>
  <c r="AD131" i="13" s="1"/>
  <c r="AD128" i="13" s="1"/>
  <c r="AS128" i="13"/>
  <c r="AL121" i="13"/>
  <c r="AL119" i="13" s="1"/>
  <c r="AK105" i="13"/>
  <c r="AK103" i="13" s="1"/>
  <c r="AQ140" i="13"/>
  <c r="AQ121" i="13"/>
  <c r="AQ119" i="13" s="1"/>
  <c r="AL105" i="13"/>
  <c r="AL103" i="13" s="1"/>
  <c r="AR98" i="13"/>
  <c r="AN140" i="13"/>
  <c r="AN111" i="13"/>
  <c r="AS140" i="13"/>
  <c r="AO113" i="13"/>
  <c r="AO111" i="13" s="1"/>
  <c r="AR103" i="13"/>
  <c r="AP121" i="13"/>
  <c r="AP119" i="13" s="1"/>
  <c r="AO105" i="13"/>
  <c r="AO103" i="13" s="1"/>
  <c r="AK138" i="13"/>
  <c r="AL128" i="13"/>
  <c r="AP105" i="13"/>
  <c r="AP103" i="13" s="1"/>
  <c r="AQ12" i="13"/>
  <c r="AQ11" i="13" s="1"/>
  <c r="AP61" i="13"/>
  <c r="AK46" i="13"/>
  <c r="AK45" i="13" s="1"/>
  <c r="AS38" i="13"/>
  <c r="AK67" i="13"/>
  <c r="AK66" i="13" s="1"/>
  <c r="AN63" i="13"/>
  <c r="AN61" i="13" s="1"/>
  <c r="AM46" i="13"/>
  <c r="AM45" i="13" s="1"/>
  <c r="AO46" i="13"/>
  <c r="AO45" i="13" s="1"/>
  <c r="AO67" i="13"/>
  <c r="AO66" i="13" s="1"/>
  <c r="AL46" i="13"/>
  <c r="AL45" i="13" s="1"/>
  <c r="AR63" i="13"/>
  <c r="AR61" i="13" s="1"/>
  <c r="AQ46" i="13"/>
  <c r="AQ45" i="13" s="1"/>
  <c r="AM38" i="13"/>
  <c r="AS46" i="13"/>
  <c r="AS45" i="13" s="1"/>
  <c r="AK38" i="13"/>
  <c r="AP12" i="13"/>
  <c r="AP11" i="13" s="1"/>
  <c r="AN12" i="13"/>
  <c r="AN11" i="13" s="1"/>
  <c r="AS67" i="13"/>
  <c r="AS66" i="13" s="1"/>
  <c r="AP46" i="13"/>
  <c r="AP45" i="13" s="1"/>
  <c r="AL38" i="13"/>
  <c r="AL68" i="13"/>
  <c r="AL67" i="13" s="1"/>
  <c r="AL66" i="13" s="1"/>
  <c r="AQ38" i="13"/>
  <c r="AM12" i="13"/>
  <c r="AM11" i="13" s="1"/>
  <c r="AR38" i="13"/>
  <c r="AO38" i="13"/>
  <c r="AR12" i="13"/>
  <c r="AR11" i="13" s="1"/>
  <c r="AP38" i="13"/>
  <c r="AP68" i="13"/>
  <c r="AP67" i="13" s="1"/>
  <c r="AP66" i="13" s="1"/>
  <c r="AC37" i="13"/>
  <c r="AC93" i="13" s="1"/>
  <c r="N93" i="13"/>
  <c r="N135" i="13" s="1"/>
  <c r="N145" i="13" s="1"/>
  <c r="S37" i="13"/>
  <c r="S93" i="13" s="1"/>
  <c r="O37" i="13"/>
  <c r="O93" i="13" s="1"/>
  <c r="AC102" i="13"/>
  <c r="AC134" i="13" s="1"/>
  <c r="AC13" i="7"/>
  <c r="AC110" i="7"/>
  <c r="AC118" i="7"/>
  <c r="AF91" i="7"/>
  <c r="AC109" i="7"/>
  <c r="AF133" i="7"/>
  <c r="AF131" i="7" s="1"/>
  <c r="AF144" i="7"/>
  <c r="AF126" i="7"/>
  <c r="AC116" i="7"/>
  <c r="AF83" i="7"/>
  <c r="AF70" i="7"/>
  <c r="AB46" i="7"/>
  <c r="AB45" i="7" s="1"/>
  <c r="AC133" i="7"/>
  <c r="AC131" i="7" s="1"/>
  <c r="AF109" i="7"/>
  <c r="AF104" i="7"/>
  <c r="AF97" i="7"/>
  <c r="AC89" i="7"/>
  <c r="AC85" i="7"/>
  <c r="AC81" i="7"/>
  <c r="AC77" i="7"/>
  <c r="AC72" i="7"/>
  <c r="AC65" i="7"/>
  <c r="AC60" i="7"/>
  <c r="AC48" i="7"/>
  <c r="AC46" i="7" s="1"/>
  <c r="AC30" i="7"/>
  <c r="AC26" i="7"/>
  <c r="AC21" i="7"/>
  <c r="AC17" i="7"/>
  <c r="AC129" i="7"/>
  <c r="AF99" i="7"/>
  <c r="AC84" i="7"/>
  <c r="AC71" i="7"/>
  <c r="AC51" i="7"/>
  <c r="AC32" i="7"/>
  <c r="AC19" i="7"/>
  <c r="AC74" i="7"/>
  <c r="AC106" i="7"/>
  <c r="AC104" i="7"/>
  <c r="AC143" i="7"/>
  <c r="AF96" i="7"/>
  <c r="AF137" i="7"/>
  <c r="AC136" i="7"/>
  <c r="AC138" i="7" s="1"/>
  <c r="AC120" i="7"/>
  <c r="AC107" i="7"/>
  <c r="AF77" i="7"/>
  <c r="AB38" i="7"/>
  <c r="AC24" i="7"/>
  <c r="AB140" i="7"/>
  <c r="AC130" i="7"/>
  <c r="AF120" i="7"/>
  <c r="AF107" i="7"/>
  <c r="AF105" i="7" s="1"/>
  <c r="AF100" i="7"/>
  <c r="AF98" i="7" s="1"/>
  <c r="AC92" i="7"/>
  <c r="AC87" i="7"/>
  <c r="AC83" i="7"/>
  <c r="AC79" i="7"/>
  <c r="AC75" i="7"/>
  <c r="AC70" i="7"/>
  <c r="AF122" i="7"/>
  <c r="AF121" i="7" s="1"/>
  <c r="AF108" i="7"/>
  <c r="AC91" i="7"/>
  <c r="AC78" i="7"/>
  <c r="AB12" i="7"/>
  <c r="AB11" i="7" s="1"/>
  <c r="AC86" i="7"/>
  <c r="AC99" i="7"/>
  <c r="AF36" i="7"/>
  <c r="AB131" i="7"/>
  <c r="AB128" i="7" s="1"/>
  <c r="AF43" i="7"/>
  <c r="AF39" i="7"/>
  <c r="AC124" i="7"/>
  <c r="AF110" i="7"/>
  <c r="AF95" i="7"/>
  <c r="AC80" i="7"/>
  <c r="AC64" i="7"/>
  <c r="AF27" i="7"/>
  <c r="AF14" i="7"/>
  <c r="AF142" i="7"/>
  <c r="AC126" i="7"/>
  <c r="AC122" i="7"/>
  <c r="AC114" i="7"/>
  <c r="AC113" i="7" s="1"/>
  <c r="AC108" i="7"/>
  <c r="AC101" i="7"/>
  <c r="AF88" i="7"/>
  <c r="AF84" i="7"/>
  <c r="AF80" i="7"/>
  <c r="AF76" i="7"/>
  <c r="AF71" i="7"/>
  <c r="AF64" i="7"/>
  <c r="AF59" i="7"/>
  <c r="AF52" i="7"/>
  <c r="AF47" i="7"/>
  <c r="AF29" i="7"/>
  <c r="AF25" i="7"/>
  <c r="AF20" i="7"/>
  <c r="AF16" i="7"/>
  <c r="AC112" i="7"/>
  <c r="AC96" i="7"/>
  <c r="AC94" i="7" s="1"/>
  <c r="AF81" i="7"/>
  <c r="AF65" i="7"/>
  <c r="V121" i="7"/>
  <c r="V119" i="7" s="1"/>
  <c r="V73" i="7"/>
  <c r="V94" i="7"/>
  <c r="T135" i="7"/>
  <c r="T145" i="7" s="1"/>
  <c r="AD121" i="7"/>
  <c r="AD119" i="7" s="1"/>
  <c r="AD105" i="7"/>
  <c r="AD103" i="7" s="1"/>
  <c r="AD138" i="7"/>
  <c r="AA113" i="7"/>
  <c r="AA111" i="7" s="1"/>
  <c r="AD61" i="7"/>
  <c r="AD94" i="7"/>
  <c r="AD98" i="7"/>
  <c r="AC38" i="7"/>
  <c r="AA46" i="7"/>
  <c r="AA45" i="7" s="1"/>
  <c r="AD140" i="7"/>
  <c r="AA94" i="7"/>
  <c r="AD73" i="7"/>
  <c r="AA131" i="7"/>
  <c r="AA128" i="7" s="1"/>
  <c r="AD38" i="7"/>
  <c r="AD113" i="7"/>
  <c r="AD111" i="7" s="1"/>
  <c r="AD46" i="7"/>
  <c r="AD45" i="7" s="1"/>
  <c r="Z37" i="7"/>
  <c r="Z93" i="7" s="1"/>
  <c r="AD67" i="7"/>
  <c r="AD66" i="7" s="1"/>
  <c r="AA138" i="7"/>
  <c r="AA105" i="7"/>
  <c r="AA103" i="7" s="1"/>
  <c r="AD12" i="7"/>
  <c r="AD11" i="7" s="1"/>
  <c r="AA68" i="7"/>
  <c r="AA67" i="7" s="1"/>
  <c r="AA66" i="7" s="1"/>
  <c r="AA12" i="7"/>
  <c r="AA11" i="7" s="1"/>
  <c r="AA73" i="7"/>
  <c r="AA63" i="7"/>
  <c r="AA61" i="7" s="1"/>
  <c r="AA38" i="7"/>
  <c r="AA121" i="7"/>
  <c r="AA119" i="7" s="1"/>
  <c r="AA98" i="7"/>
  <c r="Z102" i="7"/>
  <c r="Z134" i="7" s="1"/>
  <c r="AC105" i="7"/>
  <c r="AC103" i="7" s="1"/>
  <c r="AE105" i="7"/>
  <c r="AE103" i="7" s="1"/>
  <c r="AB63" i="13"/>
  <c r="AB61" i="13" s="1"/>
  <c r="AB105" i="13"/>
  <c r="AB103" i="13" s="1"/>
  <c r="AB94" i="13"/>
  <c r="AD138" i="13"/>
  <c r="AB140" i="13"/>
  <c r="AD140" i="13"/>
  <c r="AD121" i="13"/>
  <c r="AD119" i="13" s="1"/>
  <c r="AB113" i="13"/>
  <c r="AB111" i="13" s="1"/>
  <c r="AB121" i="13"/>
  <c r="AB119" i="13" s="1"/>
  <c r="AB46" i="13"/>
  <c r="AB45" i="13" s="1"/>
  <c r="AD105" i="13"/>
  <c r="AD103" i="13" s="1"/>
  <c r="AB12" i="13"/>
  <c r="AB11" i="13" s="1"/>
  <c r="AD46" i="13"/>
  <c r="AD45" i="13" s="1"/>
  <c r="AD12" i="13"/>
  <c r="AD11" i="13" s="1"/>
  <c r="AB98" i="13"/>
  <c r="AD63" i="13"/>
  <c r="AD61" i="13" s="1"/>
  <c r="AJ94" i="13"/>
  <c r="AD98" i="13"/>
  <c r="AB38" i="13"/>
  <c r="AD94" i="13"/>
  <c r="AD38" i="13"/>
  <c r="AD113" i="13"/>
  <c r="AD111" i="13" s="1"/>
  <c r="AG94" i="13"/>
  <c r="AH140" i="13"/>
  <c r="AJ138" i="13"/>
  <c r="AE140" i="13"/>
  <c r="AJ140" i="13"/>
  <c r="X68" i="21"/>
  <c r="X67" i="21" s="1"/>
  <c r="V67" i="21"/>
  <c r="AG63" i="13"/>
  <c r="AG61" i="13" s="1"/>
  <c r="E29" i="11"/>
  <c r="E27" i="11"/>
  <c r="S102" i="13"/>
  <c r="S134" i="13" s="1"/>
  <c r="Z135" i="13"/>
  <c r="Z145" i="13" s="1"/>
  <c r="O134" i="13"/>
  <c r="V67" i="7"/>
  <c r="V128" i="7"/>
  <c r="V103" i="7"/>
  <c r="X105" i="21"/>
  <c r="X104" i="21" s="1"/>
  <c r="V104" i="21"/>
  <c r="I102" i="7"/>
  <c r="I134" i="7" s="1"/>
  <c r="F41" i="21"/>
  <c r="G134" i="13"/>
  <c r="E22" i="11"/>
  <c r="E23" i="11"/>
  <c r="F40" i="18"/>
  <c r="K135" i="13"/>
  <c r="K145" i="13" s="1"/>
  <c r="V48" i="21"/>
  <c r="X49" i="21"/>
  <c r="X48" i="21" s="1"/>
  <c r="X47" i="21" s="1"/>
  <c r="E32" i="18"/>
  <c r="F32" i="18"/>
  <c r="G37" i="13"/>
  <c r="G93" i="13" s="1"/>
  <c r="E26" i="11"/>
  <c r="O37" i="7"/>
  <c r="O93" i="7" s="1"/>
  <c r="X92" i="23"/>
  <c r="V92" i="23"/>
  <c r="V54" i="21"/>
  <c r="X55" i="21"/>
  <c r="X54" i="21" s="1"/>
  <c r="D135" i="7"/>
  <c r="D145" i="7" s="1"/>
  <c r="F73" i="21"/>
  <c r="F73" i="23"/>
  <c r="Z148" i="13"/>
  <c r="AA149" i="13" s="1"/>
  <c r="AA102" i="13"/>
  <c r="AA134" i="13" s="1"/>
  <c r="Z150" i="13"/>
  <c r="AA151" i="13" s="1"/>
  <c r="AG12" i="13"/>
  <c r="AG11" i="13" s="1"/>
  <c r="AJ128" i="13"/>
  <c r="AJ113" i="13"/>
  <c r="AJ111" i="13" s="1"/>
  <c r="AG38" i="13"/>
  <c r="AH138" i="13"/>
  <c r="AG113" i="13"/>
  <c r="AG111" i="13" s="1"/>
  <c r="AJ68" i="13"/>
  <c r="AJ67" i="13" s="1"/>
  <c r="AJ66" i="13" s="1"/>
  <c r="AG105" i="13"/>
  <c r="AJ12" i="13"/>
  <c r="AJ11" i="13" s="1"/>
  <c r="AH68" i="13"/>
  <c r="AH67" i="13" s="1"/>
  <c r="AH66" i="13" s="1"/>
  <c r="AJ38" i="13"/>
  <c r="AE94" i="13"/>
  <c r="AE105" i="13"/>
  <c r="AE103" i="13" s="1"/>
  <c r="AH38" i="13"/>
  <c r="AH105" i="13"/>
  <c r="AH103" i="13" s="1"/>
  <c r="AH12" i="13"/>
  <c r="AH11" i="13" s="1"/>
  <c r="AH94" i="13"/>
  <c r="AE63" i="13"/>
  <c r="AE61" i="13" s="1"/>
  <c r="AE12" i="13"/>
  <c r="AE11" i="13" s="1"/>
  <c r="AJ105" i="13"/>
  <c r="AJ103" i="13" s="1"/>
  <c r="AJ98" i="13"/>
  <c r="AH98" i="13"/>
  <c r="AE121" i="13"/>
  <c r="AE119" i="13" s="1"/>
  <c r="AG121" i="13"/>
  <c r="AG119" i="13" s="1"/>
  <c r="AE113" i="13"/>
  <c r="AE111" i="13" s="1"/>
  <c r="AH113" i="13"/>
  <c r="AH111" i="13" s="1"/>
  <c r="AJ46" i="13"/>
  <c r="AJ45" i="13" s="1"/>
  <c r="AH46" i="13"/>
  <c r="AH45" i="13" s="1"/>
  <c r="AJ63" i="13"/>
  <c r="AJ61" i="13" s="1"/>
  <c r="AH63" i="13"/>
  <c r="AH61" i="13" s="1"/>
  <c r="AG98" i="13"/>
  <c r="AE98" i="13"/>
  <c r="AG68" i="13"/>
  <c r="AG67" i="13" s="1"/>
  <c r="AG66" i="13" s="1"/>
  <c r="AE68" i="13"/>
  <c r="AE67" i="13" s="1"/>
  <c r="AE66" i="13" s="1"/>
  <c r="AG140" i="13"/>
  <c r="AG138" i="13"/>
  <c r="AE138" i="13"/>
  <c r="AH121" i="13"/>
  <c r="AH119" i="13" s="1"/>
  <c r="AJ121" i="13"/>
  <c r="AJ119" i="13" s="1"/>
  <c r="AG46" i="13"/>
  <c r="AG45" i="13" s="1"/>
  <c r="AE46" i="13"/>
  <c r="AE45" i="13" s="1"/>
  <c r="AE38" i="13"/>
  <c r="AH128" i="13"/>
  <c r="AF135" i="13"/>
  <c r="AF145" i="13" s="1"/>
  <c r="AI135" i="13"/>
  <c r="AI145" i="13" s="1"/>
  <c r="M135" i="7"/>
  <c r="M145" i="7" s="1"/>
  <c r="U37" i="7"/>
  <c r="U93" i="7" s="1"/>
  <c r="U135" i="7" s="1"/>
  <c r="U145" i="7" s="1"/>
  <c r="Y37" i="7"/>
  <c r="AF138" i="7"/>
  <c r="W102" i="7"/>
  <c r="W37" i="7"/>
  <c r="X103" i="7"/>
  <c r="X131" i="7"/>
  <c r="X128" i="7" s="1"/>
  <c r="X94" i="7"/>
  <c r="Y113" i="7"/>
  <c r="Y111" i="7" s="1"/>
  <c r="I37" i="7"/>
  <c r="I93" i="7" s="1"/>
  <c r="L93" i="7"/>
  <c r="AF140" i="7"/>
  <c r="AE138" i="7"/>
  <c r="X63" i="7"/>
  <c r="X61" i="7" s="1"/>
  <c r="AE140" i="7"/>
  <c r="Y138" i="7"/>
  <c r="X113" i="7"/>
  <c r="X111" i="7" s="1"/>
  <c r="X121" i="7"/>
  <c r="X119" i="7" s="1"/>
  <c r="AE68" i="7"/>
  <c r="X68" i="7"/>
  <c r="X67" i="7" s="1"/>
  <c r="X66" i="7" s="1"/>
  <c r="X73" i="7"/>
  <c r="X46" i="7"/>
  <c r="X45" i="7" s="1"/>
  <c r="X37" i="7" s="1"/>
  <c r="AE46" i="7"/>
  <c r="AE98" i="7"/>
  <c r="Y63" i="7"/>
  <c r="Y61" i="7" s="1"/>
  <c r="Y121" i="7"/>
  <c r="Y119" i="7" s="1"/>
  <c r="Y73" i="7"/>
  <c r="Y98" i="7"/>
  <c r="Q135" i="7"/>
  <c r="Q145" i="7" s="1"/>
  <c r="AE38" i="7"/>
  <c r="X13" i="7"/>
  <c r="AC45" i="7" l="1"/>
  <c r="AD60" i="23"/>
  <c r="V102" i="7"/>
  <c r="R119" i="23"/>
  <c r="AC108" i="21"/>
  <c r="AA41" i="21"/>
  <c r="AA22" i="21"/>
  <c r="AA11" i="21" s="1"/>
  <c r="AD107" i="23"/>
  <c r="Y47" i="23"/>
  <c r="AF46" i="7"/>
  <c r="AC68" i="7"/>
  <c r="AC12" i="7"/>
  <c r="AC11" i="7" s="1"/>
  <c r="AB102" i="7"/>
  <c r="AB134" i="7" s="1"/>
  <c r="O135" i="7"/>
  <c r="O145" i="7" s="1"/>
  <c r="AC121" i="7"/>
  <c r="AC119" i="7" s="1"/>
  <c r="AF119" i="7"/>
  <c r="AF73" i="7"/>
  <c r="AC140" i="7"/>
  <c r="AC128" i="7"/>
  <c r="AF68" i="7"/>
  <c r="AF67" i="7" s="1"/>
  <c r="AF66" i="7" s="1"/>
  <c r="R135" i="7"/>
  <c r="R145" i="7" s="1"/>
  <c r="AN37" i="13"/>
  <c r="AN93" i="13" s="1"/>
  <c r="AD11" i="23"/>
  <c r="AE11" i="23"/>
  <c r="AA11" i="23"/>
  <c r="AF11" i="23"/>
  <c r="AE41" i="23"/>
  <c r="AE73" i="23" s="1"/>
  <c r="AA107" i="23"/>
  <c r="AA87" i="23" s="1"/>
  <c r="AA119" i="23" s="1"/>
  <c r="V22" i="23"/>
  <c r="AE87" i="23"/>
  <c r="AB75" i="23"/>
  <c r="AD47" i="23"/>
  <c r="Y22" i="23"/>
  <c r="Y11" i="23" s="1"/>
  <c r="Y73" i="23" s="1"/>
  <c r="AB47" i="23"/>
  <c r="Y107" i="23"/>
  <c r="Y87" i="23" s="1"/>
  <c r="AB60" i="23"/>
  <c r="AD87" i="23"/>
  <c r="AD119" i="23" s="1"/>
  <c r="Y60" i="23"/>
  <c r="Y41" i="23" s="1"/>
  <c r="AB107" i="23"/>
  <c r="AB87" i="23" s="1"/>
  <c r="AB119" i="23" s="1"/>
  <c r="AE119" i="23"/>
  <c r="Y75" i="23"/>
  <c r="AG60" i="23"/>
  <c r="AB22" i="23"/>
  <c r="AB11" i="23" s="1"/>
  <c r="AA87" i="21"/>
  <c r="AA75" i="21"/>
  <c r="AB60" i="21"/>
  <c r="V107" i="23"/>
  <c r="V87" i="23" s="1"/>
  <c r="V119" i="23" s="1"/>
  <c r="AA41" i="23"/>
  <c r="AF41" i="23"/>
  <c r="AH54" i="23"/>
  <c r="AJ54" i="23"/>
  <c r="AH111" i="23"/>
  <c r="AJ111" i="23"/>
  <c r="AH108" i="23"/>
  <c r="AH107" i="23" s="1"/>
  <c r="AJ108" i="23"/>
  <c r="AH35" i="23"/>
  <c r="AJ35" i="23"/>
  <c r="AH79" i="23"/>
  <c r="AH75" i="23" s="1"/>
  <c r="AJ79" i="23"/>
  <c r="AI29" i="23"/>
  <c r="AI54" i="23"/>
  <c r="AI111" i="23"/>
  <c r="AI107" i="23" s="1"/>
  <c r="AJ95" i="23"/>
  <c r="AJ29" i="23"/>
  <c r="AI83" i="23"/>
  <c r="AI23" i="23"/>
  <c r="AJ104" i="23"/>
  <c r="AI32" i="23"/>
  <c r="AJ83" i="23"/>
  <c r="AJ23" i="23"/>
  <c r="AG107" i="23"/>
  <c r="AG87" i="23" s="1"/>
  <c r="AG119" i="23" s="1"/>
  <c r="AH88" i="23"/>
  <c r="AH26" i="23"/>
  <c r="AJ26" i="23"/>
  <c r="AH64" i="23"/>
  <c r="AH60" i="23" s="1"/>
  <c r="AJ64" i="23"/>
  <c r="AH48" i="23"/>
  <c r="AH101" i="23"/>
  <c r="AH17" i="23"/>
  <c r="AI42" i="23"/>
  <c r="AI57" i="23"/>
  <c r="AI101" i="23"/>
  <c r="AI35" i="23"/>
  <c r="AJ57" i="23"/>
  <c r="AG47" i="23"/>
  <c r="AG41" i="23" s="1"/>
  <c r="AH67" i="23"/>
  <c r="AJ67" i="23"/>
  <c r="AH51" i="23"/>
  <c r="AF119" i="23"/>
  <c r="AG22" i="23"/>
  <c r="AG11" i="23" s="1"/>
  <c r="AJ42" i="23"/>
  <c r="AJ76" i="23"/>
  <c r="AJ75" i="23" s="1"/>
  <c r="AI88" i="23"/>
  <c r="AI64" i="23"/>
  <c r="AI60" i="23" s="1"/>
  <c r="AI48" i="23"/>
  <c r="AI79" i="23"/>
  <c r="AI75" i="23" s="1"/>
  <c r="AI17" i="23"/>
  <c r="AJ61" i="23"/>
  <c r="AJ92" i="23"/>
  <c r="AJ32" i="23"/>
  <c r="L41" i="23"/>
  <c r="L73" i="23" s="1"/>
  <c r="V47" i="23"/>
  <c r="V41" i="23" s="1"/>
  <c r="U73" i="23"/>
  <c r="AD41" i="23"/>
  <c r="L119" i="23"/>
  <c r="V11" i="23"/>
  <c r="X107" i="23"/>
  <c r="X87" i="23" s="1"/>
  <c r="X119" i="23" s="1"/>
  <c r="I119" i="23"/>
  <c r="R73" i="23"/>
  <c r="X47" i="23"/>
  <c r="X60" i="23"/>
  <c r="O73" i="23"/>
  <c r="X22" i="23"/>
  <c r="X11" i="23" s="1"/>
  <c r="X107" i="21"/>
  <c r="X22" i="21"/>
  <c r="X11" i="21" s="1"/>
  <c r="V107" i="21"/>
  <c r="V87" i="21" s="1"/>
  <c r="V119" i="21" s="1"/>
  <c r="Y119" i="21"/>
  <c r="AB75" i="21"/>
  <c r="Y41" i="21"/>
  <c r="AF92" i="21"/>
  <c r="AD64" i="21"/>
  <c r="AD101" i="21"/>
  <c r="AD38" i="21"/>
  <c r="AC57" i="21"/>
  <c r="AC29" i="21"/>
  <c r="AD32" i="21"/>
  <c r="AF48" i="21"/>
  <c r="AD48" i="21"/>
  <c r="AD23" i="21"/>
  <c r="AC26" i="21"/>
  <c r="AD88" i="21"/>
  <c r="Z73" i="21"/>
  <c r="AE104" i="21"/>
  <c r="AC101" i="21"/>
  <c r="AE48" i="21"/>
  <c r="AC35" i="21"/>
  <c r="AE38" i="21"/>
  <c r="AC38" i="21"/>
  <c r="AF79" i="21"/>
  <c r="AD79" i="21"/>
  <c r="AF54" i="21"/>
  <c r="AD54" i="21"/>
  <c r="AE92" i="21"/>
  <c r="AE54" i="21"/>
  <c r="AE64" i="21"/>
  <c r="AC64" i="21"/>
  <c r="AC60" i="21" s="1"/>
  <c r="AC76" i="21"/>
  <c r="AC75" i="21" s="1"/>
  <c r="AC42" i="21"/>
  <c r="AD61" i="21"/>
  <c r="AD51" i="21"/>
  <c r="AE88" i="21"/>
  <c r="AC88" i="21"/>
  <c r="AE51" i="21"/>
  <c r="AC51" i="21"/>
  <c r="AE23" i="21"/>
  <c r="AC23" i="21"/>
  <c r="AD67" i="21"/>
  <c r="AD17" i="21"/>
  <c r="AA73" i="21"/>
  <c r="AE101" i="21"/>
  <c r="Y73" i="21"/>
  <c r="AE114" i="21"/>
  <c r="AE17" i="21"/>
  <c r="AD95" i="21"/>
  <c r="AF95" i="21"/>
  <c r="AC107" i="21"/>
  <c r="AC95" i="21"/>
  <c r="AF98" i="21"/>
  <c r="AE61" i="21"/>
  <c r="AE98" i="21"/>
  <c r="AB47" i="21"/>
  <c r="AB41" i="21" s="1"/>
  <c r="AB22" i="21"/>
  <c r="AB11" i="21" s="1"/>
  <c r="AE108" i="21"/>
  <c r="AE32" i="21"/>
  <c r="AB87" i="21"/>
  <c r="AD111" i="21"/>
  <c r="AD98" i="21"/>
  <c r="AE111" i="21"/>
  <c r="E73" i="21"/>
  <c r="E119" i="21"/>
  <c r="W41" i="23"/>
  <c r="W73" i="21"/>
  <c r="W73" i="23" s="1"/>
  <c r="X87" i="21"/>
  <c r="X119" i="21" s="1"/>
  <c r="X41" i="21"/>
  <c r="V22" i="21"/>
  <c r="V11" i="21" s="1"/>
  <c r="AO37" i="13"/>
  <c r="AO93" i="13" s="1"/>
  <c r="AM102" i="13"/>
  <c r="AM134" i="13" s="1"/>
  <c r="AL37" i="13"/>
  <c r="AL93" i="13" s="1"/>
  <c r="AF128" i="7"/>
  <c r="AF33" i="7"/>
  <c r="AF103" i="7"/>
  <c r="AF38" i="7"/>
  <c r="AF63" i="7"/>
  <c r="AF61" i="7" s="1"/>
  <c r="AC111" i="7"/>
  <c r="AC102" i="7" s="1"/>
  <c r="L135" i="7"/>
  <c r="L145" i="7" s="1"/>
  <c r="AC63" i="7"/>
  <c r="AC61" i="7" s="1"/>
  <c r="F135" i="7"/>
  <c r="F145" i="7" s="1"/>
  <c r="AC67" i="7"/>
  <c r="AC66" i="7" s="1"/>
  <c r="AC98" i="7"/>
  <c r="AF45" i="7"/>
  <c r="AC73" i="7"/>
  <c r="AP102" i="13"/>
  <c r="AP134" i="13" s="1"/>
  <c r="S135" i="13"/>
  <c r="S145" i="13" s="1"/>
  <c r="AK37" i="13"/>
  <c r="AK93" i="13" s="1"/>
  <c r="AM37" i="13"/>
  <c r="AQ37" i="13"/>
  <c r="AQ93" i="13" s="1"/>
  <c r="AR102" i="13"/>
  <c r="AR134" i="13" s="1"/>
  <c r="AR37" i="13"/>
  <c r="AR93" i="13" s="1"/>
  <c r="AA135" i="13"/>
  <c r="AA145" i="13" s="1"/>
  <c r="AB128" i="13"/>
  <c r="AQ102" i="13"/>
  <c r="AQ134" i="13" s="1"/>
  <c r="G135" i="13"/>
  <c r="G145" i="13" s="1"/>
  <c r="AN102" i="13"/>
  <c r="AN134" i="13" s="1"/>
  <c r="AL102" i="13"/>
  <c r="AL134" i="13" s="1"/>
  <c r="AS102" i="13"/>
  <c r="AS134" i="13" s="1"/>
  <c r="AE128" i="13"/>
  <c r="AO102" i="13"/>
  <c r="AO134" i="13" s="1"/>
  <c r="AK102" i="13"/>
  <c r="AK134" i="13" s="1"/>
  <c r="AP37" i="13"/>
  <c r="AP93" i="13" s="1"/>
  <c r="AS37" i="13"/>
  <c r="AC135" i="13"/>
  <c r="AC145" i="13" s="1"/>
  <c r="AB66" i="13"/>
  <c r="O135" i="13"/>
  <c r="O145" i="13" s="1"/>
  <c r="AB102" i="13"/>
  <c r="AB37" i="7"/>
  <c r="AB93" i="7" s="1"/>
  <c r="AB135" i="7" s="1"/>
  <c r="AB145" i="7" s="1"/>
  <c r="AC37" i="7"/>
  <c r="AD102" i="7"/>
  <c r="AD134" i="7" s="1"/>
  <c r="AD37" i="7"/>
  <c r="AD93" i="7" s="1"/>
  <c r="AA37" i="7"/>
  <c r="AA93" i="7" s="1"/>
  <c r="Z135" i="7"/>
  <c r="Z145" i="7" s="1"/>
  <c r="AA102" i="7"/>
  <c r="AA134" i="7" s="1"/>
  <c r="AD66" i="13"/>
  <c r="AB37" i="13"/>
  <c r="AD37" i="13"/>
  <c r="AD102" i="13"/>
  <c r="AD134" i="13" s="1"/>
  <c r="AG103" i="13"/>
  <c r="AG102" i="13" s="1"/>
  <c r="AG134" i="13" s="1"/>
  <c r="AH37" i="13"/>
  <c r="AH93" i="13" s="1"/>
  <c r="AG37" i="13"/>
  <c r="AG93" i="13" s="1"/>
  <c r="V66" i="7"/>
  <c r="V47" i="21"/>
  <c r="V41" i="21" s="1"/>
  <c r="V134" i="7"/>
  <c r="AJ102" i="13"/>
  <c r="AJ134" i="13" s="1"/>
  <c r="AJ37" i="13"/>
  <c r="AJ93" i="13" s="1"/>
  <c r="AE37" i="13"/>
  <c r="AE93" i="13" s="1"/>
  <c r="AE102" i="13"/>
  <c r="AH102" i="13"/>
  <c r="AH134" i="13" s="1"/>
  <c r="Y102" i="7"/>
  <c r="W134" i="7"/>
  <c r="W93" i="7"/>
  <c r="AE67" i="7"/>
  <c r="AE66" i="7" s="1"/>
  <c r="I135" i="7"/>
  <c r="I145" i="7" s="1"/>
  <c r="X102" i="7"/>
  <c r="X134" i="7" s="1"/>
  <c r="AE63" i="7"/>
  <c r="AE61" i="7" s="1"/>
  <c r="AE45" i="7"/>
  <c r="AE37" i="7" s="1"/>
  <c r="AE121" i="7"/>
  <c r="AF94" i="7"/>
  <c r="Y128" i="7"/>
  <c r="Y94" i="7"/>
  <c r="AE73" i="7"/>
  <c r="AE128" i="7"/>
  <c r="AE113" i="7"/>
  <c r="AE111" i="7" s="1"/>
  <c r="AE94" i="7"/>
  <c r="X12" i="7"/>
  <c r="X11" i="7" s="1"/>
  <c r="X93" i="7" s="1"/>
  <c r="AC134" i="7" l="1"/>
  <c r="X73" i="21"/>
  <c r="AF102" i="7"/>
  <c r="AD73" i="23"/>
  <c r="AA73" i="23"/>
  <c r="AF73" i="23"/>
  <c r="Y119" i="23"/>
  <c r="AB41" i="23"/>
  <c r="AB73" i="23" s="1"/>
  <c r="AA119" i="21"/>
  <c r="AB119" i="21"/>
  <c r="AI87" i="23"/>
  <c r="AI119" i="23" s="1"/>
  <c r="AH22" i="23"/>
  <c r="AH11" i="23" s="1"/>
  <c r="AJ101" i="23"/>
  <c r="AJ88" i="23"/>
  <c r="AJ60" i="23"/>
  <c r="AH47" i="23"/>
  <c r="AH41" i="23" s="1"/>
  <c r="AJ22" i="23"/>
  <c r="AI47" i="23"/>
  <c r="AI41" i="23" s="1"/>
  <c r="AJ51" i="23"/>
  <c r="AJ17" i="23"/>
  <c r="AJ48" i="23"/>
  <c r="AJ47" i="23" s="1"/>
  <c r="AJ41" i="23" s="1"/>
  <c r="AJ107" i="23"/>
  <c r="AG73" i="23"/>
  <c r="AH87" i="23"/>
  <c r="AH119" i="23" s="1"/>
  <c r="AI22" i="23"/>
  <c r="AI11" i="23" s="1"/>
  <c r="V73" i="23"/>
  <c r="X41" i="23"/>
  <c r="X73" i="23" s="1"/>
  <c r="AC87" i="21"/>
  <c r="AC119" i="21" s="1"/>
  <c r="AE60" i="21"/>
  <c r="AC47" i="21"/>
  <c r="AC41" i="21" s="1"/>
  <c r="AE107" i="21"/>
  <c r="AF83" i="21"/>
  <c r="AD83" i="21"/>
  <c r="AD76" i="21"/>
  <c r="AD75" i="21" s="1"/>
  <c r="AD57" i="21"/>
  <c r="AD29" i="21"/>
  <c r="AD26" i="21"/>
  <c r="AF114" i="21"/>
  <c r="AD114" i="21"/>
  <c r="AD107" i="21" s="1"/>
  <c r="AD87" i="21" s="1"/>
  <c r="AD35" i="21"/>
  <c r="AF42" i="21"/>
  <c r="AD42" i="21"/>
  <c r="AF17" i="21"/>
  <c r="AF61" i="21"/>
  <c r="AE76" i="21"/>
  <c r="AE75" i="21" s="1"/>
  <c r="AE95" i="21"/>
  <c r="AE83" i="21"/>
  <c r="AD22" i="21"/>
  <c r="AD11" i="21" s="1"/>
  <c r="AE67" i="21"/>
  <c r="AF111" i="21"/>
  <c r="AF104" i="21"/>
  <c r="AC22" i="21"/>
  <c r="AD60" i="21"/>
  <c r="AE87" i="21"/>
  <c r="AB73" i="21"/>
  <c r="AE26" i="21"/>
  <c r="AE29" i="21"/>
  <c r="AF101" i="21"/>
  <c r="AF108" i="21"/>
  <c r="AF67" i="21"/>
  <c r="AF51" i="21"/>
  <c r="AE42" i="21"/>
  <c r="AD47" i="21"/>
  <c r="AE35" i="21"/>
  <c r="AF88" i="21"/>
  <c r="AF23" i="21"/>
  <c r="AF32" i="21"/>
  <c r="AE57" i="21"/>
  <c r="AE47" i="21" s="1"/>
  <c r="AF38" i="21"/>
  <c r="AF64" i="21"/>
  <c r="V73" i="21"/>
  <c r="AE134" i="13"/>
  <c r="AE135" i="13" s="1"/>
  <c r="AE145" i="13" s="1"/>
  <c r="AF37" i="7"/>
  <c r="AC93" i="7"/>
  <c r="AC135" i="7" s="1"/>
  <c r="AC145" i="7" s="1"/>
  <c r="AO135" i="13"/>
  <c r="AO145" i="13" s="1"/>
  <c r="AQ135" i="13"/>
  <c r="AQ145" i="13" s="1"/>
  <c r="AN135" i="13"/>
  <c r="AN145" i="13" s="1"/>
  <c r="AM93" i="13"/>
  <c r="AM135" i="13" s="1"/>
  <c r="AM145" i="13" s="1"/>
  <c r="AP135" i="13"/>
  <c r="AP145" i="13" s="1"/>
  <c r="AL135" i="13"/>
  <c r="AL145" i="13" s="1"/>
  <c r="AR135" i="13"/>
  <c r="AR145" i="13" s="1"/>
  <c r="AB134" i="13"/>
  <c r="AK135" i="13"/>
  <c r="AK145" i="13" s="1"/>
  <c r="AS93" i="13"/>
  <c r="AS135" i="13" s="1"/>
  <c r="AS145" i="13" s="1"/>
  <c r="AB93" i="13"/>
  <c r="AD135" i="7"/>
  <c r="AD145" i="7" s="1"/>
  <c r="AA135" i="7"/>
  <c r="AA145" i="7" s="1"/>
  <c r="AF134" i="7"/>
  <c r="AD93" i="13"/>
  <c r="AD135" i="13" s="1"/>
  <c r="AD145" i="13" s="1"/>
  <c r="AH135" i="13"/>
  <c r="AH145" i="13" s="1"/>
  <c r="V93" i="7"/>
  <c r="AG135" i="13"/>
  <c r="AG145" i="13" s="1"/>
  <c r="AJ135" i="13"/>
  <c r="AJ145" i="13" s="1"/>
  <c r="Y134" i="7"/>
  <c r="W135" i="7"/>
  <c r="AE119" i="7"/>
  <c r="AE102" i="7" s="1"/>
  <c r="AE134" i="7" s="1"/>
  <c r="X135" i="7"/>
  <c r="X145" i="7" s="1"/>
  <c r="Y12" i="7"/>
  <c r="Y11" i="7" s="1"/>
  <c r="Y93" i="7" s="1"/>
  <c r="AF12" i="7"/>
  <c r="AF11" i="7" s="1"/>
  <c r="AE12" i="7"/>
  <c r="AE11" i="7" s="1"/>
  <c r="AE93" i="7" s="1"/>
  <c r="AH73" i="23" l="1"/>
  <c r="AF107" i="21"/>
  <c r="AJ11" i="23"/>
  <c r="AJ73" i="23" s="1"/>
  <c r="AI73" i="23"/>
  <c r="AJ87" i="23"/>
  <c r="AJ119" i="23" s="1"/>
  <c r="AF87" i="21"/>
  <c r="AC73" i="21"/>
  <c r="AC11" i="21"/>
  <c r="AE22" i="21"/>
  <c r="AE11" i="21" s="1"/>
  <c r="AF60" i="21"/>
  <c r="AF29" i="21"/>
  <c r="AF57" i="21"/>
  <c r="AF47" i="21" s="1"/>
  <c r="AE119" i="21"/>
  <c r="AD41" i="21"/>
  <c r="AD73" i="21" s="1"/>
  <c r="AF35" i="21"/>
  <c r="AF26" i="21"/>
  <c r="AF76" i="21"/>
  <c r="AF75" i="21" s="1"/>
  <c r="AF119" i="21" s="1"/>
  <c r="AE41" i="21"/>
  <c r="AD119" i="21"/>
  <c r="AF93" i="7"/>
  <c r="AF135" i="7" s="1"/>
  <c r="AF145" i="7" s="1"/>
  <c r="AB135" i="13"/>
  <c r="AB145" i="13" s="1"/>
  <c r="V135" i="7"/>
  <c r="Y135" i="7"/>
  <c r="Y145" i="7" s="1"/>
  <c r="W145" i="7"/>
  <c r="AE135" i="7"/>
  <c r="AE145" i="7" s="1"/>
  <c r="AF41" i="21" l="1"/>
  <c r="AF22" i="21"/>
  <c r="AF11" i="21" s="1"/>
  <c r="AE73" i="21"/>
  <c r="V145" i="7"/>
  <c r="AF73" i="21" l="1"/>
</calcChain>
</file>

<file path=xl/sharedStrings.xml><?xml version="1.0" encoding="utf-8"?>
<sst xmlns="http://schemas.openxmlformats.org/spreadsheetml/2006/main" count="1552" uniqueCount="527">
  <si>
    <t>Verantwortliche Person für die Richtigkeit und Vollständigkeit des Erhebungsbogen</t>
  </si>
  <si>
    <t>Kostenstellenplan</t>
  </si>
  <si>
    <t>Kostenstellen-
nummer</t>
  </si>
  <si>
    <t>Kostenstelle</t>
  </si>
  <si>
    <t>gültig seit</t>
  </si>
  <si>
    <t>Definition</t>
  </si>
  <si>
    <t>Einheit</t>
  </si>
  <si>
    <t>%</t>
  </si>
  <si>
    <t>Summe</t>
  </si>
  <si>
    <t>Mengendaten zur Schlüsselbildung</t>
  </si>
  <si>
    <t>Datum</t>
  </si>
  <si>
    <t>Vorgang</t>
  </si>
  <si>
    <t>Grund</t>
  </si>
  <si>
    <t>weitere Zeilen einfügbar</t>
  </si>
  <si>
    <t>Sonstiges</t>
  </si>
  <si>
    <t>1.</t>
  </si>
  <si>
    <t>1.1.</t>
  </si>
  <si>
    <t>1.1.1.</t>
  </si>
  <si>
    <t>Aufwendungen für die Beschaffung von Verlustenergie</t>
  </si>
  <si>
    <t xml:space="preserve">Aufwendungen für Stromeinspeisungen durch Betreiber dezentraler Erzeugungsanlagen </t>
  </si>
  <si>
    <t>Aufwendungen für Differenz-Bilanzkreise bzw. Aufwendungen für den Ausgleich von Abweichungen bei Standardlastprofilen</t>
  </si>
  <si>
    <t>1.1.2.</t>
  </si>
  <si>
    <t>Aufwendungen für überlassene Netzinfrastruktur</t>
  </si>
  <si>
    <t xml:space="preserve">Aufwendungen für durch Dritte erbrachte Betriebsführung </t>
  </si>
  <si>
    <t>Aufwendungen für durch Dritte erbrachte Wartungs- und Instandhaltungsleistungen</t>
  </si>
  <si>
    <t>1.2.</t>
  </si>
  <si>
    <t>Löhne und Gehälter</t>
  </si>
  <si>
    <t xml:space="preserve">davon für Altersversorgung </t>
  </si>
  <si>
    <t>1.3.</t>
  </si>
  <si>
    <t>1.4.</t>
  </si>
  <si>
    <t>1.5.</t>
  </si>
  <si>
    <t>2.</t>
  </si>
  <si>
    <t>Konzessionen, gewerbliche Schutzrechte und ähnliche Rechte und Werte sowie Lizenzen an solchen Rechten und Werten</t>
  </si>
  <si>
    <t>5.</t>
  </si>
  <si>
    <t>5.1.</t>
  </si>
  <si>
    <t>5.2.</t>
  </si>
  <si>
    <t>davon aus verbundenen Unternehmen</t>
  </si>
  <si>
    <t>Erträge aus Finanzanlagen</t>
  </si>
  <si>
    <t>Erträge aus Forderungen und sonstigen Vermögensgegenständen</t>
  </si>
  <si>
    <t>Erträge aus sonstigen Vermögensgegenständen</t>
  </si>
  <si>
    <t>Erträge aus Wertpapieren</t>
  </si>
  <si>
    <t>Erträge aus Kassenbestand, Guthaben bei Bundesbank und Kreditinstituten</t>
  </si>
  <si>
    <t>Hilfskostenstelle</t>
  </si>
  <si>
    <t>Kostenstellennummer</t>
  </si>
  <si>
    <t>Stromnetz</t>
  </si>
  <si>
    <t>Gasnetz</t>
  </si>
  <si>
    <t>Zeile</t>
  </si>
  <si>
    <t>Position</t>
  </si>
  <si>
    <t>Kosten- und Erlösarten</t>
  </si>
  <si>
    <t>[€]</t>
  </si>
  <si>
    <t>Abweichung</t>
  </si>
  <si>
    <t>Charakter der 
Kostenstellen</t>
  </si>
  <si>
    <t>direkte Zuordnung</t>
  </si>
  <si>
    <t>Gesamtunternehmen</t>
  </si>
  <si>
    <t>Spalte</t>
  </si>
  <si>
    <t>Gewinn- und Verlustrechnung</t>
  </si>
  <si>
    <t>Betrag
[€]</t>
  </si>
  <si>
    <t>(Haupt-)Kostenstelle</t>
  </si>
  <si>
    <t>Schlüsselverteilung</t>
  </si>
  <si>
    <t>weitere Spalten einfügbar</t>
  </si>
  <si>
    <t>€</t>
  </si>
  <si>
    <t>Bezeichnung</t>
  </si>
  <si>
    <t>Leistende Kostenstelle</t>
  </si>
  <si>
    <t>Empfangende Kostenstelle</t>
  </si>
  <si>
    <t>verrechnete Mengen</t>
  </si>
  <si>
    <t>Verrechnungspreis
 in €</t>
  </si>
  <si>
    <t>Schlüsselbezeichung</t>
  </si>
  <si>
    <t>Änderungen an den Schlüssel oder den Leistungspreisen bei einzelnen Kostenstellen</t>
  </si>
  <si>
    <t>bisheriger Schlüssel / Leistungspreis</t>
  </si>
  <si>
    <t>neuer Schlüssel / Leistungspreis</t>
  </si>
  <si>
    <t>verrechnete Kosten in €</t>
  </si>
  <si>
    <t>verrechnete Kosten in %</t>
  </si>
  <si>
    <t>indirekte Zuordnung</t>
  </si>
  <si>
    <t>Umsatzerlöse</t>
  </si>
  <si>
    <t>Erlöse aus Netzentgelten</t>
  </si>
  <si>
    <t>Erlöse aus Netzentgelten i.e.S.</t>
  </si>
  <si>
    <t>Erlöse aus Messentgelten</t>
  </si>
  <si>
    <t>1.1.3.</t>
  </si>
  <si>
    <t>Erlöse aus Messstellenbetriebsentgelten</t>
  </si>
  <si>
    <t>1.1.4.</t>
  </si>
  <si>
    <t>Erlöse aus Abrechnungsentgelten</t>
  </si>
  <si>
    <t>1.1.5.</t>
  </si>
  <si>
    <r>
      <t xml:space="preserve">Erlöse aus individuellen Netzentgeltvereinbarungen </t>
    </r>
    <r>
      <rPr>
        <sz val="8"/>
        <rFont val="Arial"/>
        <family val="2"/>
      </rPr>
      <t>(§§ 14 Abs. 2, 19 Abs. 2 und 3 StromNEV sowie 20 Abs. 1 und Abs. 2 GasNEV)</t>
    </r>
  </si>
  <si>
    <t>Erlöse aus erhobenen Konzessionsabgaben</t>
  </si>
  <si>
    <t>Erlöse aus EEG</t>
  </si>
  <si>
    <t>Erlöse aus KWKG</t>
  </si>
  <si>
    <t>1.6.</t>
  </si>
  <si>
    <t>Erlöse aus der Auflösung von Baukostenzuschüssen</t>
  </si>
  <si>
    <t>1.7.</t>
  </si>
  <si>
    <t>Erlöse aus der Auflösung von Netzanschlusskostenbeiträgen</t>
  </si>
  <si>
    <t>1.8.</t>
  </si>
  <si>
    <t>Erlöse aus periodenübergreifender Saldierung bzw. Auflösung des Regulierungskontos</t>
  </si>
  <si>
    <t>1.9.</t>
  </si>
  <si>
    <t>Erhöhung oder Verminderung des Bestands an fertigen und unfertigen Erzeugnissen</t>
  </si>
  <si>
    <t>3.</t>
  </si>
  <si>
    <t>andere aktivierte Eigenleistungen</t>
  </si>
  <si>
    <t>4.</t>
  </si>
  <si>
    <t>sonstige betriebliche Erträge</t>
  </si>
  <si>
    <t>4.1.</t>
  </si>
  <si>
    <t>4.2.</t>
  </si>
  <si>
    <t>Materialaufwand</t>
  </si>
  <si>
    <t>Aufwendungen für Roh-, Hilfs- und Betriebsstoffe und bezogene Waren</t>
  </si>
  <si>
    <t>5.1.1.</t>
  </si>
  <si>
    <t>5.1.2.</t>
  </si>
  <si>
    <t>5.1.3.</t>
  </si>
  <si>
    <t xml:space="preserve">Aufwendungen für bezogene Leistungen </t>
  </si>
  <si>
    <t>5.2.1.</t>
  </si>
  <si>
    <t>5.2.1.1.</t>
  </si>
  <si>
    <t>5.2.1.2.</t>
  </si>
  <si>
    <t>davon nach KWKG</t>
  </si>
  <si>
    <t>5.2.1.3.</t>
  </si>
  <si>
    <t>5.2.2.</t>
  </si>
  <si>
    <t>5.2.3.</t>
  </si>
  <si>
    <t>5.2.4.</t>
  </si>
  <si>
    <t>5.2.5.</t>
  </si>
  <si>
    <t>5.2.6.</t>
  </si>
  <si>
    <t>5.2.7.</t>
  </si>
  <si>
    <t xml:space="preserve">6. </t>
  </si>
  <si>
    <t>Personalaufwand</t>
  </si>
  <si>
    <t>6.1.</t>
  </si>
  <si>
    <t>6.2.</t>
  </si>
  <si>
    <t>soziale Abgaben und Aufwendungen für Altersversorgung und für Unterstützung</t>
  </si>
  <si>
    <t>6.2.1.</t>
  </si>
  <si>
    <t>6.2.2.</t>
  </si>
  <si>
    <t>7.</t>
  </si>
  <si>
    <t>Abschreibungen</t>
  </si>
  <si>
    <t>7.1.</t>
  </si>
  <si>
    <t>auf immaterielle Vermögensgegenstände des Anlagevermögens und Sachanlagen</t>
  </si>
  <si>
    <t>7.1.1.</t>
  </si>
  <si>
    <t>Abschreibungen auf immaterielle Vermögensgegenstände des Anlagevermögens</t>
  </si>
  <si>
    <t>7.1.1.1.</t>
  </si>
  <si>
    <t>7.1.1.2.</t>
  </si>
  <si>
    <t>7.1.2.</t>
  </si>
  <si>
    <t>Abschreibungen auf Sachanlagen</t>
  </si>
  <si>
    <t>7.2.</t>
  </si>
  <si>
    <t>auf Vermögensgegenstände des Umlaufvermögens, soweit diese die in der Kapitalgesellschaft üblichen Abschreibungen überschreiten</t>
  </si>
  <si>
    <t>8.</t>
  </si>
  <si>
    <t>sonstige betriebliche Aufwendungen</t>
  </si>
  <si>
    <t>8.1.</t>
  </si>
  <si>
    <t>Konzessionsabgaben</t>
  </si>
  <si>
    <t>8.2.</t>
  </si>
  <si>
    <t>8.3.</t>
  </si>
  <si>
    <t>8.4.</t>
  </si>
  <si>
    <t>8.5.</t>
  </si>
  <si>
    <t xml:space="preserve">Versicherungen </t>
  </si>
  <si>
    <t>8.6.</t>
  </si>
  <si>
    <t>Bürobedarf, Drucksachen und Zeitschriften</t>
  </si>
  <si>
    <t>8.7.</t>
  </si>
  <si>
    <t xml:space="preserve">Postkosten, Frachtkosten und ähnliche Kosten </t>
  </si>
  <si>
    <t>8.8.</t>
  </si>
  <si>
    <t>Rechts- und Beratungskosten</t>
  </si>
  <si>
    <t>8.9.</t>
  </si>
  <si>
    <t>Werbung, Sponsoring und Spenden</t>
  </si>
  <si>
    <t>8.10.</t>
  </si>
  <si>
    <t xml:space="preserve">Reisekosten und Auslösungen </t>
  </si>
  <si>
    <t>8.11.</t>
  </si>
  <si>
    <t xml:space="preserve">Bewirtung und Geschenke </t>
  </si>
  <si>
    <t>8.12.</t>
  </si>
  <si>
    <t>Weiterbildung</t>
  </si>
  <si>
    <t>8.13.</t>
  </si>
  <si>
    <t>8.14.</t>
  </si>
  <si>
    <t>EDV-Kosten</t>
  </si>
  <si>
    <t>8.15.</t>
  </si>
  <si>
    <t>8.16.</t>
  </si>
  <si>
    <t>8.17.</t>
  </si>
  <si>
    <t>periodenübergreifende Saldierung bzw. Auflösung des Regulierungskontos</t>
  </si>
  <si>
    <t>8.18.</t>
  </si>
  <si>
    <t>9.</t>
  </si>
  <si>
    <t>Betriebsergebnis</t>
  </si>
  <si>
    <t>10.</t>
  </si>
  <si>
    <t>Erträge aus Beteiligungen</t>
  </si>
  <si>
    <t>10.1.</t>
  </si>
  <si>
    <t>10.2.</t>
  </si>
  <si>
    <t>davon an Unternehmen, mit denen ein Beteiligungsverhältnis besteht</t>
  </si>
  <si>
    <t>10.3.</t>
  </si>
  <si>
    <t>davon an sonstige Unternehmen</t>
  </si>
  <si>
    <t>11.</t>
  </si>
  <si>
    <t>Erträge aus anderen Wertpapieren und Ausleihungen des Finanzanlagevermögens</t>
  </si>
  <si>
    <t>11.1.</t>
  </si>
  <si>
    <t>11.2.</t>
  </si>
  <si>
    <t>11.3.</t>
  </si>
  <si>
    <t>12.</t>
  </si>
  <si>
    <t>sonstige Zinsen und ähnliche Erträge</t>
  </si>
  <si>
    <t>12.1.</t>
  </si>
  <si>
    <t>12.1.1.</t>
  </si>
  <si>
    <t>12.1.2.</t>
  </si>
  <si>
    <t>12.1.2.1.</t>
  </si>
  <si>
    <t>Erträge aus Forderungen aus Lieferungen und Leistungen</t>
  </si>
  <si>
    <t>12.1.2.2.</t>
  </si>
  <si>
    <t>12.1.3.</t>
  </si>
  <si>
    <t>12.1.4.</t>
  </si>
  <si>
    <t>12.1.5.</t>
  </si>
  <si>
    <t>12.2.</t>
  </si>
  <si>
    <t>12.2.1.</t>
  </si>
  <si>
    <t>12.2.2.</t>
  </si>
  <si>
    <t>12.2.2.1.</t>
  </si>
  <si>
    <t>12.2.2.2.</t>
  </si>
  <si>
    <t>12.2.3.</t>
  </si>
  <si>
    <t>12.2.4.</t>
  </si>
  <si>
    <t>12.2.5.</t>
  </si>
  <si>
    <t>12.3.</t>
  </si>
  <si>
    <t>12.3.1.</t>
  </si>
  <si>
    <t>12.3.2.</t>
  </si>
  <si>
    <t>12.3.2.1.</t>
  </si>
  <si>
    <t>12.3.2.2.</t>
  </si>
  <si>
    <t>12.3.3.</t>
  </si>
  <si>
    <t>12.3.4.</t>
  </si>
  <si>
    <t>12.3.5.</t>
  </si>
  <si>
    <t>13.</t>
  </si>
  <si>
    <t>Abschreibungen auf Finanzanlagen und auf Wertpapiere des Umlaufvermögens</t>
  </si>
  <si>
    <t>14.</t>
  </si>
  <si>
    <t>Zinsen und ähnliche Aufwendungen</t>
  </si>
  <si>
    <t>14.1.</t>
  </si>
  <si>
    <t xml:space="preserve">davon an verbundenen Unternehmen </t>
  </si>
  <si>
    <t>14.2.</t>
  </si>
  <si>
    <t>14.3.</t>
  </si>
  <si>
    <t>14.3.1.</t>
  </si>
  <si>
    <t>14.3.2.</t>
  </si>
  <si>
    <t>15.</t>
  </si>
  <si>
    <t>Finanzergebnis</t>
  </si>
  <si>
    <t>16.</t>
  </si>
  <si>
    <t>Ergebnis der gewöhnlichen Geschäftstätigkeit</t>
  </si>
  <si>
    <t>17.</t>
  </si>
  <si>
    <t>außerordentliche Erträge</t>
  </si>
  <si>
    <t>18.</t>
  </si>
  <si>
    <t>außerordentliche Aufwendungen</t>
  </si>
  <si>
    <t>19.</t>
  </si>
  <si>
    <t>außerordentliches Ergebnis</t>
  </si>
  <si>
    <t>20.</t>
  </si>
  <si>
    <t>Steuern vom Einkommen und vom Ertrag</t>
  </si>
  <si>
    <t>21.</t>
  </si>
  <si>
    <t>sonstige Steuern</t>
  </si>
  <si>
    <t>22.</t>
  </si>
  <si>
    <t>Gewinnabführung/Verlustübernahme</t>
  </si>
  <si>
    <t>23.</t>
  </si>
  <si>
    <t>Jahresüberschuss/Jahresfehlbetrag</t>
  </si>
  <si>
    <t>Erläuterung zum Schlüssel</t>
  </si>
  <si>
    <t>Umlageschlüssel</t>
  </si>
  <si>
    <t>aus 1. Schlüsselung</t>
  </si>
  <si>
    <t>aus ILV</t>
  </si>
  <si>
    <t>Interne Leistungsverrechnung (ILV)</t>
  </si>
  <si>
    <t>Kontrollrechnung ILV</t>
  </si>
  <si>
    <t>I.</t>
  </si>
  <si>
    <t>II.</t>
  </si>
  <si>
    <t>IV.</t>
  </si>
  <si>
    <t>III.</t>
  </si>
  <si>
    <t>ILV-Kosten lt. Tabellenblatt 'BAB - 2. Schlüsselung'</t>
  </si>
  <si>
    <t>ILV-Erlöse lt. Tabellenblatt 'BAB - 2. Schlüsselung'</t>
  </si>
  <si>
    <t>ILV-Erlöse lt. Tabellenblatt 'ILV'</t>
  </si>
  <si>
    <t>Verknüpfung mit Tabellenblatt 'ILV' ist einzufügen</t>
  </si>
  <si>
    <t>ILV-Kosten lt. Tabellenblatt 'ILV'</t>
  </si>
  <si>
    <t>Anlagevermögen</t>
  </si>
  <si>
    <t>Immaterielle Vermögensgegenstände</t>
  </si>
  <si>
    <t>Selbst geschaffene gewerbliche Schutzrechte und ähnliche Rechte und Werte</t>
  </si>
  <si>
    <t>Geschäfts- oder Firmenwert</t>
  </si>
  <si>
    <t>geleistete Anzahlungen</t>
  </si>
  <si>
    <t>Sachanlagen</t>
  </si>
  <si>
    <t>1.2.1.</t>
  </si>
  <si>
    <t>Grundstücke, grundstücksgleiche Rechte und Bauten einschließlich der Bauten auf fremden Grundstücken</t>
  </si>
  <si>
    <t>1.2.2.</t>
  </si>
  <si>
    <t>technische Anlagen und Maschinen</t>
  </si>
  <si>
    <t>1.2.3.</t>
  </si>
  <si>
    <t>andere Anlagen, Betriebs- und Geschäftsausstattung</t>
  </si>
  <si>
    <t>1.2.4.</t>
  </si>
  <si>
    <t>geleistete Anzahlungen und Anlagen im Bau</t>
  </si>
  <si>
    <t>Finanzanlagen</t>
  </si>
  <si>
    <t>1.3.1.</t>
  </si>
  <si>
    <t>Anteile an verbundenen Unternehmen</t>
  </si>
  <si>
    <t>1.3.1.1.</t>
  </si>
  <si>
    <t>davon verzinslich</t>
  </si>
  <si>
    <t>davon unverzinslich</t>
  </si>
  <si>
    <t>1.3.2.</t>
  </si>
  <si>
    <t>Ausleihungen an verbundene Unternehmen</t>
  </si>
  <si>
    <t>1.3.2.1.</t>
  </si>
  <si>
    <t>1.3.3.</t>
  </si>
  <si>
    <t>Beteiligungen</t>
  </si>
  <si>
    <t>1.3.3.1.</t>
  </si>
  <si>
    <t>1.3.3.2.</t>
  </si>
  <si>
    <t>1.3.4.</t>
  </si>
  <si>
    <t>Ausleihungen an Unternehmen, mit denen eine Beteiligungsverhältnis besteht</t>
  </si>
  <si>
    <t>1.3.4.1.</t>
  </si>
  <si>
    <t>1.3.4.2.</t>
  </si>
  <si>
    <t>1.3.5.</t>
  </si>
  <si>
    <t>Wertpapiere des Anlagevermögens</t>
  </si>
  <si>
    <t>1.3.5.1.</t>
  </si>
  <si>
    <t>1.3.5.2.</t>
  </si>
  <si>
    <t>1.3.6.</t>
  </si>
  <si>
    <t>sonstige Ausleihungen</t>
  </si>
  <si>
    <t>1.3.6.1.</t>
  </si>
  <si>
    <t>1.3.6.2.</t>
  </si>
  <si>
    <t>Umlaufvermögen</t>
  </si>
  <si>
    <t>2.1.</t>
  </si>
  <si>
    <t>Vorräte</t>
  </si>
  <si>
    <t>2.1.1.</t>
  </si>
  <si>
    <t>Roh-, Hilfs- und Betriebsstoffe</t>
  </si>
  <si>
    <t>2.1.2.</t>
  </si>
  <si>
    <t>unfertige Erzeugnisse, unfertige Leistungen</t>
  </si>
  <si>
    <t>2.1.3.</t>
  </si>
  <si>
    <t>fertige Erzeugnisse und Waren</t>
  </si>
  <si>
    <t>2.1.4.</t>
  </si>
  <si>
    <t>2.2.</t>
  </si>
  <si>
    <t>Forderungen und sonstige Vermögensgegenstände</t>
  </si>
  <si>
    <t>2.2.1.</t>
  </si>
  <si>
    <t>Forderungen aus Lieferungen und Leistungen</t>
  </si>
  <si>
    <t>2.2.1.1.</t>
  </si>
  <si>
    <t>2.2.1.2.</t>
  </si>
  <si>
    <t>2.2.2.</t>
  </si>
  <si>
    <r>
      <t xml:space="preserve">Forderungen gegen verbundene Unternehmen </t>
    </r>
    <r>
      <rPr>
        <sz val="8"/>
        <rFont val="Arial"/>
        <family val="2"/>
      </rPr>
      <t>(z.B. auch Cash-Pooling)</t>
    </r>
  </si>
  <si>
    <t>2.2.2.1.</t>
  </si>
  <si>
    <t>2.2.2.2</t>
  </si>
  <si>
    <t>2.2.3.</t>
  </si>
  <si>
    <t>Forderungen gegen Unternehmen, mit denen ein 
Beteiligungsverhältnis besteht</t>
  </si>
  <si>
    <t>2.2.3.1.</t>
  </si>
  <si>
    <t>2.2.3.2.</t>
  </si>
  <si>
    <t>2.2.4.</t>
  </si>
  <si>
    <t>Sonstige Vermögensgegenstände</t>
  </si>
  <si>
    <t>2.2.4.1.</t>
  </si>
  <si>
    <t>2.2.4.2.</t>
  </si>
  <si>
    <t>2.3.</t>
  </si>
  <si>
    <t>Wertpapiere</t>
  </si>
  <si>
    <t>2.3.1.</t>
  </si>
  <si>
    <t>2.3.1.1.</t>
  </si>
  <si>
    <t>2.3.1.2.</t>
  </si>
  <si>
    <t>2.3.2.</t>
  </si>
  <si>
    <t>sonstige Wertpapiere</t>
  </si>
  <si>
    <t>2.3.2.1.</t>
  </si>
  <si>
    <t>2.3.2.2.</t>
  </si>
  <si>
    <t>2.4.</t>
  </si>
  <si>
    <t>Kassenbestand, Bundesbankguthaben, Guthaben bei Kreditinstituten und Schecks</t>
  </si>
  <si>
    <t>2.4.1.</t>
  </si>
  <si>
    <t>2.4.2.</t>
  </si>
  <si>
    <t>Aktive latente Steuern</t>
  </si>
  <si>
    <t>Aktiver Unterschiedsbetrag aus der Vermögensverrechnung</t>
  </si>
  <si>
    <t>6.</t>
  </si>
  <si>
    <t>AKTIVA</t>
  </si>
  <si>
    <t>Eigenkapital</t>
  </si>
  <si>
    <t>Sonderposten mit Rücklageanteil</t>
  </si>
  <si>
    <t>Erhaltene Ertragszuschüsse einschließlich passivierter Leistungen der Anschlussnehmer zur Erstattung von Netzanschlusskosten</t>
  </si>
  <si>
    <t>Netzanschlusskostenbeiträge</t>
  </si>
  <si>
    <t>Baukostenzuschüsse</t>
  </si>
  <si>
    <t>Rückstellungen</t>
  </si>
  <si>
    <t>Rückstellungen für Pensionen und ähnliche Verpflichtungen</t>
  </si>
  <si>
    <t>Steuerrückstellungen</t>
  </si>
  <si>
    <t>sonstige Rückstellungen</t>
  </si>
  <si>
    <t>Verbindlichkeiten</t>
  </si>
  <si>
    <t>Anleihen</t>
  </si>
  <si>
    <t>davon konvertibel</t>
  </si>
  <si>
    <t>Verbindlichkeiten gegenüber Kreditinstituten</t>
  </si>
  <si>
    <t>erhaltene Anzahlungen auf Bestellungen</t>
  </si>
  <si>
    <t>Verbindlichkeiten aus Lieferungen und Leistungen</t>
  </si>
  <si>
    <t>Verbindlichkeiten aus der Annahme gezogener Wechsel und der Ausstellung eigener Wechsel</t>
  </si>
  <si>
    <t>Verbindlichkeiten gegenüber verbundenen Unternehmen</t>
  </si>
  <si>
    <t>Verbindlichkeiten gegenüber Unternehmen, mit denen ein Beteiligungsverhältnis besteht</t>
  </si>
  <si>
    <t>sonstige Verbindlichkeiten</t>
  </si>
  <si>
    <t>davon aus Steuern</t>
  </si>
  <si>
    <t>davon im Rahmen der sozialen Sicherheit</t>
  </si>
  <si>
    <t>Passive latente Steuern</t>
  </si>
  <si>
    <t>PASSIVA</t>
  </si>
  <si>
    <t>Bilanz</t>
  </si>
  <si>
    <t>Darlegung zur 1. Schlüsselung (Bilanz)</t>
  </si>
  <si>
    <t>Darlegung zur 1. Schlüsselung (Betriebsabrechnungsbogen)</t>
  </si>
  <si>
    <t>Stromnetzbetrieb</t>
  </si>
  <si>
    <t>Stromvertrieb und -beschaffung</t>
  </si>
  <si>
    <t>Strommessstellenbetrieb</t>
  </si>
  <si>
    <t>Gasnetzbetrieb</t>
  </si>
  <si>
    <t>(Bio-)Gaserzeugung</t>
  </si>
  <si>
    <t>Gasvertrieb und -beschaffung</t>
  </si>
  <si>
    <t>Gasmessstellenbetrieb</t>
  </si>
  <si>
    <t>Erdgastankstellenbetrieb</t>
  </si>
  <si>
    <t>Telekommunikation</t>
  </si>
  <si>
    <t>Verkehrsbetriebe</t>
  </si>
  <si>
    <t>Hafen</t>
  </si>
  <si>
    <t>Contracting</t>
  </si>
  <si>
    <t>Beteiligungsmanagement</t>
  </si>
  <si>
    <t>Kostenstellenverantwortliche/r</t>
  </si>
  <si>
    <t>bitte auswählen</t>
  </si>
  <si>
    <t>-</t>
  </si>
  <si>
    <t>zusätzliche Geschäftsfelder</t>
  </si>
  <si>
    <t>Unternehmensbeschreibung</t>
  </si>
  <si>
    <t>Nachfolgende Geschäftsfelder sind vorhanden:</t>
  </si>
  <si>
    <r>
      <t xml:space="preserve">Stromerzeugung
</t>
    </r>
    <r>
      <rPr>
        <sz val="8"/>
        <rFont val="Arial"/>
        <family val="2"/>
      </rPr>
      <t>(auch über Blockheizkraftwerken; siehe auch Wärmeerzeugung)</t>
    </r>
  </si>
  <si>
    <r>
      <t xml:space="preserve">Flüssiggas,
</t>
    </r>
    <r>
      <rPr>
        <sz val="8"/>
        <rFont val="Arial"/>
        <family val="2"/>
      </rPr>
      <t>mit den Bereichen Flüssiggasvertrieb und Flüssiggasnetzbetrieb</t>
    </r>
  </si>
  <si>
    <r>
      <t xml:space="preserve">Straßenbeleuchtung,
</t>
    </r>
    <r>
      <rPr>
        <sz val="8"/>
        <rFont val="Arial"/>
        <family val="2"/>
      </rPr>
      <t>Betrieb und Unterhaltung von</t>
    </r>
  </si>
  <si>
    <r>
      <t xml:space="preserve">Wasser, 
</t>
    </r>
    <r>
      <rPr>
        <sz val="8"/>
        <rFont val="Arial"/>
        <family val="2"/>
      </rPr>
      <t>mit den Bereichen Wassergewinnung, -netzbetrieb und -vertrieb</t>
    </r>
  </si>
  <si>
    <r>
      <t xml:space="preserve">Wärme,
</t>
    </r>
    <r>
      <rPr>
        <sz val="8"/>
        <rFont val="Arial"/>
        <family val="2"/>
      </rPr>
      <t>mit den Bereichen Wärmeerzeugung (auch über Blockheizkraftwerken; siehe auch Stromerzeugung), -netzbetrieb und -vertrieb</t>
    </r>
  </si>
  <si>
    <r>
      <t xml:space="preserve">Energieberatung/"Förderungs"beratung
</t>
    </r>
    <r>
      <rPr>
        <sz val="8"/>
        <rFont val="Arial"/>
        <family val="2"/>
      </rPr>
      <t>(auch ohne Entgelt)</t>
    </r>
  </si>
  <si>
    <r>
      <t xml:space="preserve">Gebäudemanagement
</t>
    </r>
    <r>
      <rPr>
        <sz val="8"/>
        <rFont val="Arial"/>
        <family val="2"/>
      </rPr>
      <t>(für Dritte)</t>
    </r>
  </si>
  <si>
    <r>
      <t xml:space="preserve">technische und/oder kaufmännische Betriebsführungen sowie andere Dienstleistungen für Dritte
</t>
    </r>
    <r>
      <rPr>
        <sz val="8"/>
        <rFont val="Arial"/>
        <family val="2"/>
      </rPr>
      <t>(Abrechnung Abwasser, Lagerhaltungsdienstleistungen etc.)</t>
    </r>
  </si>
  <si>
    <t>Kurzbeschreibung des jeweiligen Geschäftsfeldes</t>
  </si>
  <si>
    <t>Abwasser</t>
  </si>
  <si>
    <t>Parkplätze/Parkhäuser</t>
  </si>
  <si>
    <t>aus 2. Schlüs-selung (Umlage)</t>
  </si>
  <si>
    <t>Bilanz - 2. Schlüsselung (Umlage)</t>
  </si>
  <si>
    <t>(sofern Hauptkostenstelle)
Zuordnung zum Geschäftsfeld</t>
  </si>
  <si>
    <t>Betriebsabrechnungsbogen - 1. Schlüsselung (vor Umlage)</t>
  </si>
  <si>
    <t>Bilanz - 1. Schlüsselung (vor Umlage)</t>
  </si>
  <si>
    <t>Bäder</t>
  </si>
  <si>
    <t>Erhebungsbogen für:</t>
  </si>
  <si>
    <t>bitte wählen</t>
  </si>
  <si>
    <t>Abgabedatum des Erhebungsbogens:</t>
  </si>
  <si>
    <t>Name:</t>
  </si>
  <si>
    <t>Telefon-Nummer:</t>
  </si>
  <si>
    <t>Fax-Nummer:</t>
  </si>
  <si>
    <t>E-Mail-Adresse:</t>
  </si>
  <si>
    <t>I. Netzbetreiber (Pächter)</t>
  </si>
  <si>
    <t>Letztes abgeschlossenes Geschäftsjahr:</t>
  </si>
  <si>
    <t>Bilanzstichtag:</t>
  </si>
  <si>
    <t>Rechtsform (bitte wählen):</t>
  </si>
  <si>
    <t>Aktenzeichen im letzten § 23a EnWG-Verfahren:</t>
  </si>
  <si>
    <t>Aktenzeichen im EOG-Verfahren (ARegV):</t>
  </si>
  <si>
    <t>Netzbetreibernummer bei der LRegB:</t>
  </si>
  <si>
    <t>Netzbetreibernummer bei der BNetzA:</t>
  </si>
  <si>
    <t>Basisjahr der letzten Entgeltgenehmigung:</t>
  </si>
  <si>
    <t>Firma des Verpächters / Dienstleisters:</t>
  </si>
  <si>
    <t>Erlöse aus der Wälzung von Netzentgelten für vorgelagerte Netzebenen</t>
  </si>
  <si>
    <t>1.1.6.</t>
  </si>
  <si>
    <t>1.1.7.</t>
  </si>
  <si>
    <t>Erlöse aus Verkauf von Entspannungsstrom</t>
  </si>
  <si>
    <t>Erlöse aus Differenzmengen</t>
  </si>
  <si>
    <t>1.10.</t>
  </si>
  <si>
    <t>Erlöse aus der Erstattung des marktgebietsaufspannenden Netzbetreibers an den Biogaseinspeisenetzbetreiber (Anlage 4 KoV vom 29.07.2008)</t>
  </si>
  <si>
    <t>1.11.</t>
  </si>
  <si>
    <t>Erträge aus Anlagenabgang</t>
  </si>
  <si>
    <t>Aufwendungen für die Beschaffung von Treibenergie</t>
  </si>
  <si>
    <t>5.1.4.</t>
  </si>
  <si>
    <t>Aufwendungen für die Beschaffung von Entspannungsenergie</t>
  </si>
  <si>
    <t>5.1.5.</t>
  </si>
  <si>
    <t>5.1.6.</t>
  </si>
  <si>
    <t>davon vermiedene Netzentgelte i.S.d. § 18 StromNEV, § 35 Abs. 2 EEG und § 4 Abs. 4 KWKG</t>
  </si>
  <si>
    <t>Aufwendungen aus der Inanspruchnahme vorgelagerter Netze</t>
  </si>
  <si>
    <t>Aufwendungen aus der Inanspruchnahme von Lastflusszusagen</t>
  </si>
  <si>
    <t>Aufwendungen für Differenzmengen</t>
  </si>
  <si>
    <t>5.2.8.</t>
  </si>
  <si>
    <t>Verluste aus Anlagenabgang</t>
  </si>
  <si>
    <t>Entgelte für vermiedene Netzkosten nach § 20a GasNEV</t>
  </si>
  <si>
    <t>davon aus Unternehmen, mit denen ein Beteiligungsverhältnis besteht</t>
  </si>
  <si>
    <t>davon aus sonstige Unternehmen</t>
  </si>
  <si>
    <t>Kreditinstitute</t>
  </si>
  <si>
    <t>21.1.</t>
  </si>
  <si>
    <t>KFZ-Steuer</t>
  </si>
  <si>
    <t>21.2.</t>
  </si>
  <si>
    <t>Grundsteuer</t>
  </si>
  <si>
    <t>21.3.</t>
  </si>
  <si>
    <t>Aktiver Rechnungsabgrenzungsposten</t>
  </si>
  <si>
    <t>8.1.1.</t>
  </si>
  <si>
    <t>davon Steueranteil</t>
  </si>
  <si>
    <t>8.1.2.</t>
  </si>
  <si>
    <t>davon sonstiges</t>
  </si>
  <si>
    <t>8.2.1.</t>
  </si>
  <si>
    <t>8.2.2.</t>
  </si>
  <si>
    <t>9.1.</t>
  </si>
  <si>
    <t>9.2.</t>
  </si>
  <si>
    <t>9.3.</t>
  </si>
  <si>
    <t>Passiver Rechnungsabgrenzungsposten</t>
  </si>
  <si>
    <t>Verknüfungs- bzw. Berechnungsformel ist einzufügen und bis Zeile 117 zu kopieren</t>
  </si>
  <si>
    <t>10.1.1.</t>
  </si>
  <si>
    <t>10.1.2.</t>
  </si>
  <si>
    <t>10.3.1.</t>
  </si>
  <si>
    <t>10.3.2.</t>
  </si>
  <si>
    <t>10.4.</t>
  </si>
  <si>
    <t>10.4.1.</t>
  </si>
  <si>
    <t>10.4.2.</t>
  </si>
  <si>
    <t>10.5.</t>
  </si>
  <si>
    <t>10.5.1.</t>
  </si>
  <si>
    <t>10.5.2.</t>
  </si>
  <si>
    <t>10.6.</t>
  </si>
  <si>
    <t>10.6.1.</t>
  </si>
  <si>
    <t>10.6.2.</t>
  </si>
  <si>
    <t>10.7.</t>
  </si>
  <si>
    <t>10.7.1.</t>
  </si>
  <si>
    <t>10.7.2.</t>
  </si>
  <si>
    <t>10.8.</t>
  </si>
  <si>
    <t>10.8.1.</t>
  </si>
  <si>
    <t>10.8.1.1.</t>
  </si>
  <si>
    <t>10.8.1.2.</t>
  </si>
  <si>
    <t>10.8.2.</t>
  </si>
  <si>
    <t>10.8.2.1.</t>
  </si>
  <si>
    <t>10.8.2.2.</t>
  </si>
  <si>
    <t>10.8.3.</t>
  </si>
  <si>
    <t>10.8.3.1.</t>
  </si>
  <si>
    <t>10.8.3.2.</t>
  </si>
  <si>
    <t>Summe
Belastung</t>
  </si>
  <si>
    <t>Summe
Entlastung</t>
  </si>
  <si>
    <t>Betriebsabrechnungsbogen - 2. Schlüsselung (nach Umlage)</t>
  </si>
  <si>
    <t>Geschäftsfeld (sofern Hauptkostenstelle)</t>
  </si>
  <si>
    <t>* nur bei iterativer Berechnung sind die Hilfskostenstellen im BAB - 2. Schlüsselung mit anzugeben</t>
  </si>
  <si>
    <t xml:space="preserve">A. Allgemeine Informationen Netzbetreiber </t>
  </si>
  <si>
    <t>Schlüsselbezeichung (sofern Hilfskostenstelle)</t>
  </si>
  <si>
    <t>Schlüsselbezeichung (sofern Hilfskostenstelle)*</t>
  </si>
  <si>
    <t>(sofern Hilfskostenstelle)
Schlüsselbezeichung</t>
  </si>
  <si>
    <t>Summen
Gesamtunternehmen</t>
  </si>
  <si>
    <t>Summen
Stromnetz</t>
  </si>
  <si>
    <t>Summen
Stromnetz 1. Schlüsselung (vor Umlage)</t>
  </si>
  <si>
    <t>Summen
Gasnetz 1. Schlüsselung (vor Umlage)</t>
  </si>
  <si>
    <t>1. Schlüsselung</t>
  </si>
  <si>
    <t>2. Schlüsselung (Umlage)</t>
  </si>
  <si>
    <t>ILV</t>
  </si>
  <si>
    <t>Summen
Gasnetz</t>
  </si>
  <si>
    <t>Erlöse aus Rückspeisung an den vorgelagerten Netzbetreiber</t>
  </si>
  <si>
    <t>1.12.</t>
  </si>
  <si>
    <t>Erträge aus Auflösung von Rückstellungen</t>
  </si>
  <si>
    <t>4.3.</t>
  </si>
  <si>
    <t>Aufwendungen für die Beschaffung von Eigenverbrauch / Betriebsverbrauch</t>
  </si>
  <si>
    <t>Aufwendungen für Netzreservekapazität</t>
  </si>
  <si>
    <t>Aufwendungen für Blindstrom</t>
  </si>
  <si>
    <t>Aufwendungen für singulär genutzte Betriebsmittel</t>
  </si>
  <si>
    <t>5.2.9.</t>
  </si>
  <si>
    <t>5.2.10.</t>
  </si>
  <si>
    <t>5.2.11.</t>
  </si>
  <si>
    <r>
      <t xml:space="preserve">davon aus verbundenen Unternehmen </t>
    </r>
    <r>
      <rPr>
        <sz val="8"/>
        <rFont val="Arial"/>
        <family val="2"/>
      </rPr>
      <t>(z.B. auch Cash-Pooling)</t>
    </r>
  </si>
  <si>
    <r>
      <t xml:space="preserve">Wartung und Instandsetzung </t>
    </r>
    <r>
      <rPr>
        <sz val="8"/>
        <rFont val="Arial"/>
        <family val="2"/>
      </rPr>
      <t>(soweit nicht Ziffer 5.2.9. bzw. 1.2.9.)</t>
    </r>
  </si>
  <si>
    <r>
      <t xml:space="preserve">Mieten, Pachtzinsen </t>
    </r>
    <r>
      <rPr>
        <sz val="8"/>
        <rFont val="Arial"/>
        <family val="2"/>
      </rPr>
      <t>(soweit nicht Ziffer 5.2.6 bzw. 1.2.6)</t>
    </r>
    <r>
      <rPr>
        <sz val="12"/>
        <rFont val="Arial"/>
        <family val="2"/>
      </rPr>
      <t xml:space="preserve">, Leasingraten </t>
    </r>
    <r>
      <rPr>
        <sz val="8"/>
        <rFont val="Arial"/>
        <family val="2"/>
      </rPr>
      <t>(soweit nicht Ziffer 5.2.6 bzw. 1.2.6</t>
    </r>
    <r>
      <rPr>
        <sz val="12"/>
        <rFont val="Arial"/>
        <family val="2"/>
      </rPr>
      <t>), Gebühren und Beiträge</t>
    </r>
  </si>
  <si>
    <r>
      <t xml:space="preserve">Betriebsführungskosten </t>
    </r>
    <r>
      <rPr>
        <sz val="8"/>
        <rFont val="Arial"/>
        <family val="2"/>
      </rPr>
      <t>(soweit nicht Ziffer 5.2.8. bzw. 1.2.8.)</t>
    </r>
    <r>
      <rPr>
        <sz val="12"/>
        <rFont val="Arial"/>
        <family val="2"/>
      </rPr>
      <t xml:space="preserve"> und Verwaltungskostenbeiträge</t>
    </r>
  </si>
  <si>
    <t>Verknüfungs- bzw. Berechnungsformel ist einzufügen und bis Zeile 143 zu kopieren</t>
  </si>
  <si>
    <t>Firma des Netzbetreibers:</t>
  </si>
  <si>
    <t>Verpächternummer / Dienstleisternummer:</t>
  </si>
  <si>
    <t>II. Daten zum Pachtnetz (Verpächter) / Dienstleister*</t>
  </si>
  <si>
    <t>*Im Falle von gepachteten Netzen ist ein eigener Erhebungsbogen für das Pachtnetz auszufüllen. Gleiches gilt ggf. für Dienstleister.</t>
  </si>
  <si>
    <t>davon nach EEG (exklusive Einspeisemanagement)</t>
  </si>
  <si>
    <t>Einspeisemanagement-Maßnahmen</t>
  </si>
  <si>
    <t>5.2.1.4.</t>
  </si>
  <si>
    <t>Zahlungen an Städte oder Gemeinden nach Maßgabe von § 5 Abs. 4 StromNEV</t>
  </si>
  <si>
    <t>8.19.</t>
  </si>
  <si>
    <t>Sonderposten</t>
  </si>
  <si>
    <t>Pauschal- und Einzelwertberichtigungen sowie Abschreibungen auf Forderungen</t>
  </si>
  <si>
    <t>LRegB BW/23.07.2012</t>
  </si>
  <si>
    <t>Erhebungsbogen Schlüsselung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</si>
</sst>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9" x14ac:knownFonts="1">
    <font>
      <sz val="12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8"/>
      <color theme="0" tint="-0.249977111117893"/>
      <name val="Arial"/>
      <family val="2"/>
    </font>
    <font>
      <b/>
      <sz val="8"/>
      <color theme="0" tint="-0.24997711111789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697">
    <xf numFmtId="0" fontId="0" fillId="0" borderId="0" xfId="0"/>
    <xf numFmtId="0" fontId="2" fillId="0" borderId="0" xfId="6" applyFont="1" applyAlignment="1">
      <alignment horizontal="left"/>
    </xf>
    <xf numFmtId="0" fontId="4" fillId="0" borderId="0" xfId="6" applyFont="1" applyAlignment="1"/>
    <xf numFmtId="0" fontId="5" fillId="0" borderId="0" xfId="6" applyFont="1" applyAlignment="1">
      <alignment horizontal="right"/>
    </xf>
    <xf numFmtId="0" fontId="4" fillId="0" borderId="0" xfId="6" applyFont="1" applyAlignment="1">
      <alignment horizontal="center"/>
    </xf>
    <xf numFmtId="0" fontId="5" fillId="0" borderId="0" xfId="6" applyFont="1" applyAlignment="1"/>
    <xf numFmtId="0" fontId="5" fillId="0" borderId="0" xfId="6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14" fontId="0" fillId="0" borderId="0" xfId="0" applyNumberFormat="1"/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2" borderId="1" xfId="6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6" applyFont="1" applyAlignment="1">
      <alignment horizontal="left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/>
    </xf>
    <xf numFmtId="0" fontId="5" fillId="2" borderId="3" xfId="6" applyFont="1" applyFill="1" applyBorder="1" applyAlignment="1">
      <alignment horizontal="center" vertical="center" wrapText="1"/>
    </xf>
    <xf numFmtId="0" fontId="5" fillId="2" borderId="4" xfId="6" applyFont="1" applyFill="1" applyBorder="1" applyAlignment="1">
      <alignment horizontal="center" vertical="center" wrapText="1"/>
    </xf>
    <xf numFmtId="0" fontId="4" fillId="0" borderId="0" xfId="2" applyFont="1"/>
    <xf numFmtId="0" fontId="11" fillId="0" borderId="0" xfId="2" applyFont="1" applyAlignment="1">
      <alignment vertical="top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vertical="top"/>
    </xf>
    <xf numFmtId="0" fontId="13" fillId="0" borderId="0" xfId="2" applyFont="1"/>
    <xf numFmtId="0" fontId="4" fillId="0" borderId="0" xfId="2" applyFont="1" applyAlignment="1">
      <alignment horizontal="center" vertical="top"/>
    </xf>
    <xf numFmtId="0" fontId="2" fillId="0" borderId="5" xfId="8" applyFont="1" applyFill="1" applyBorder="1" applyAlignment="1" applyProtection="1">
      <alignment horizontal="left" vertical="top"/>
    </xf>
    <xf numFmtId="0" fontId="12" fillId="0" borderId="0" xfId="8" applyFont="1" applyFill="1" applyBorder="1" applyAlignment="1" applyProtection="1">
      <alignment horizontal="left" vertical="top"/>
    </xf>
    <xf numFmtId="0" fontId="2" fillId="0" borderId="0" xfId="6" applyFont="1" applyAlignment="1">
      <alignment vertical="top"/>
    </xf>
    <xf numFmtId="0" fontId="0" fillId="0" borderId="0" xfId="0" applyAlignment="1">
      <alignment vertical="top"/>
    </xf>
    <xf numFmtId="0" fontId="5" fillId="0" borderId="0" xfId="6" applyFont="1" applyAlignment="1">
      <alignment vertical="top"/>
    </xf>
    <xf numFmtId="0" fontId="4" fillId="0" borderId="0" xfId="6" applyFont="1" applyAlignment="1">
      <alignment vertical="top"/>
    </xf>
    <xf numFmtId="0" fontId="5" fillId="2" borderId="6" xfId="8" applyFont="1" applyFill="1" applyBorder="1" applyAlignment="1" applyProtection="1">
      <alignment horizontal="right" vertical="center" wrapText="1"/>
    </xf>
    <xf numFmtId="0" fontId="5" fillId="2" borderId="7" xfId="8" applyFont="1" applyFill="1" applyBorder="1" applyAlignment="1" applyProtection="1">
      <alignment horizontal="right" vertical="top"/>
    </xf>
    <xf numFmtId="0" fontId="5" fillId="2" borderId="8" xfId="2" applyFont="1" applyFill="1" applyBorder="1" applyAlignment="1">
      <alignment horizontal="right" vertical="top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NumberFormat="1"/>
    <xf numFmtId="0" fontId="5" fillId="2" borderId="9" xfId="8" applyFont="1" applyFill="1" applyBorder="1" applyAlignment="1" applyProtection="1">
      <alignment horizontal="right" vertical="top"/>
    </xf>
    <xf numFmtId="0" fontId="5" fillId="2" borderId="11" xfId="8" applyFont="1" applyFill="1" applyBorder="1" applyAlignment="1" applyProtection="1">
      <alignment horizontal="right" vertical="center" wrapText="1"/>
    </xf>
    <xf numFmtId="0" fontId="5" fillId="0" borderId="0" xfId="6" applyFont="1" applyAlignment="1">
      <alignment horizontal="center" vertical="top"/>
    </xf>
    <xf numFmtId="0" fontId="11" fillId="0" borderId="0" xfId="2" applyFont="1"/>
    <xf numFmtId="0" fontId="8" fillId="2" borderId="13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15" xfId="2" applyFont="1" applyBorder="1" applyAlignment="1">
      <alignment horizontal="center" vertical="top" wrapText="1"/>
    </xf>
    <xf numFmtId="0" fontId="4" fillId="0" borderId="16" xfId="2" applyFont="1" applyFill="1" applyBorder="1" applyAlignment="1">
      <alignment vertical="top" wrapText="1"/>
    </xf>
    <xf numFmtId="14" fontId="4" fillId="0" borderId="16" xfId="2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2" applyFont="1" applyFill="1" applyBorder="1" applyAlignment="1">
      <alignment vertical="top" wrapText="1"/>
    </xf>
    <xf numFmtId="16" fontId="5" fillId="0" borderId="16" xfId="2" applyNumberFormat="1" applyFont="1" applyFill="1" applyBorder="1" applyAlignment="1">
      <alignment vertical="top" wrapText="1"/>
    </xf>
    <xf numFmtId="16" fontId="4" fillId="0" borderId="16" xfId="2" applyNumberFormat="1" applyFont="1" applyFill="1" applyBorder="1" applyAlignment="1">
      <alignment vertical="top" wrapText="1"/>
    </xf>
    <xf numFmtId="17" fontId="4" fillId="0" borderId="16" xfId="2" applyNumberFormat="1" applyFont="1" applyFill="1" applyBorder="1" applyAlignment="1">
      <alignment vertical="top" wrapText="1"/>
    </xf>
    <xf numFmtId="0" fontId="4" fillId="2" borderId="15" xfId="2" applyFont="1" applyFill="1" applyBorder="1" applyAlignment="1">
      <alignment horizontal="center" vertical="top" wrapText="1"/>
    </xf>
    <xf numFmtId="0" fontId="5" fillId="2" borderId="16" xfId="2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2" borderId="17" xfId="2" applyFont="1" applyFill="1" applyBorder="1" applyAlignment="1">
      <alignment horizontal="center" vertical="top" wrapText="1"/>
    </xf>
    <xf numFmtId="0" fontId="5" fillId="2" borderId="18" xfId="2" applyFont="1" applyFill="1" applyBorder="1" applyAlignment="1">
      <alignment vertical="top" wrapText="1"/>
    </xf>
    <xf numFmtId="0" fontId="2" fillId="0" borderId="0" xfId="8" applyFont="1" applyFill="1" applyBorder="1" applyAlignment="1" applyProtection="1">
      <alignment horizontal="left" vertical="top"/>
    </xf>
    <xf numFmtId="0" fontId="5" fillId="2" borderId="19" xfId="6" applyFont="1" applyFill="1" applyBorder="1" applyAlignment="1">
      <alignment vertical="center" wrapText="1"/>
    </xf>
    <xf numFmtId="0" fontId="5" fillId="2" borderId="20" xfId="6" applyFont="1" applyFill="1" applyBorder="1" applyAlignment="1">
      <alignment horizontal="right" vertical="center" wrapText="1"/>
    </xf>
    <xf numFmtId="0" fontId="14" fillId="2" borderId="21" xfId="6" applyFont="1" applyFill="1" applyBorder="1" applyAlignment="1">
      <alignment horizontal="left" vertical="center" wrapText="1"/>
    </xf>
    <xf numFmtId="0" fontId="5" fillId="2" borderId="22" xfId="6" applyFont="1" applyFill="1" applyBorder="1" applyAlignment="1">
      <alignment horizontal="right" vertical="center"/>
    </xf>
    <xf numFmtId="0" fontId="5" fillId="2" borderId="23" xfId="6" applyFont="1" applyFill="1" applyBorder="1" applyAlignment="1">
      <alignment horizontal="left" vertical="center" wrapText="1"/>
    </xf>
    <xf numFmtId="0" fontId="14" fillId="2" borderId="24" xfId="6" applyFont="1" applyFill="1" applyBorder="1" applyAlignment="1">
      <alignment horizontal="left" vertical="center" wrapText="1"/>
    </xf>
    <xf numFmtId="0" fontId="5" fillId="2" borderId="25" xfId="6" applyFont="1" applyFill="1" applyBorder="1" applyAlignment="1">
      <alignment vertical="center" wrapText="1"/>
    </xf>
    <xf numFmtId="0" fontId="5" fillId="2" borderId="26" xfId="6" applyFont="1" applyFill="1" applyBorder="1" applyAlignment="1">
      <alignment horizontal="right" vertical="center" wrapText="1"/>
    </xf>
    <xf numFmtId="0" fontId="4" fillId="0" borderId="15" xfId="2" applyFont="1" applyFill="1" applyBorder="1" applyAlignment="1">
      <alignment horizontal="center" vertical="top" wrapText="1"/>
    </xf>
    <xf numFmtId="0" fontId="5" fillId="2" borderId="22" xfId="6" applyFont="1" applyFill="1" applyBorder="1" applyAlignment="1">
      <alignment horizontal="right" vertical="center" wrapText="1"/>
    </xf>
    <xf numFmtId="0" fontId="5" fillId="2" borderId="27" xfId="6" applyFont="1" applyFill="1" applyBorder="1" applyAlignment="1">
      <alignment horizontal="left" vertical="center" wrapText="1"/>
    </xf>
    <xf numFmtId="0" fontId="14" fillId="2" borderId="28" xfId="6" applyFont="1" applyFill="1" applyBorder="1" applyAlignment="1">
      <alignment horizontal="left" vertical="center" wrapText="1"/>
    </xf>
    <xf numFmtId="0" fontId="5" fillId="2" borderId="29" xfId="6" applyFont="1" applyFill="1" applyBorder="1" applyAlignment="1">
      <alignment vertical="center" wrapText="1"/>
    </xf>
    <xf numFmtId="0" fontId="5" fillId="2" borderId="30" xfId="6" applyFont="1" applyFill="1" applyBorder="1" applyAlignment="1">
      <alignment horizontal="right" vertical="center" wrapText="1"/>
    </xf>
    <xf numFmtId="0" fontId="5" fillId="0" borderId="0" xfId="2" applyFont="1" applyAlignment="1">
      <alignment horizontal="left" vertical="top"/>
    </xf>
    <xf numFmtId="0" fontId="4" fillId="0" borderId="31" xfId="2" applyFont="1" applyBorder="1" applyAlignment="1">
      <alignment vertical="top"/>
    </xf>
    <xf numFmtId="0" fontId="4" fillId="0" borderId="16" xfId="2" applyFont="1" applyBorder="1" applyAlignment="1">
      <alignment vertical="top"/>
    </xf>
    <xf numFmtId="0" fontId="4" fillId="0" borderId="18" xfId="2" applyFont="1" applyBorder="1" applyAlignment="1">
      <alignment vertical="top"/>
    </xf>
    <xf numFmtId="0" fontId="4" fillId="0" borderId="7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left" vertical="top" wrapText="1"/>
    </xf>
    <xf numFmtId="0" fontId="4" fillId="0" borderId="32" xfId="2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4" fillId="0" borderId="0" xfId="0" applyFont="1"/>
    <xf numFmtId="0" fontId="5" fillId="0" borderId="16" xfId="3" applyFont="1" applyFill="1" applyBorder="1" applyAlignment="1" applyProtection="1">
      <alignment vertical="top" wrapText="1"/>
    </xf>
    <xf numFmtId="0" fontId="4" fillId="0" borderId="16" xfId="3" applyFont="1" applyFill="1" applyBorder="1" applyAlignment="1" applyProtection="1">
      <alignment vertical="top" wrapText="1"/>
    </xf>
    <xf numFmtId="16" fontId="5" fillId="0" borderId="16" xfId="3" applyNumberFormat="1" applyFont="1" applyFill="1" applyBorder="1" applyAlignment="1" applyProtection="1">
      <alignment vertical="top" wrapText="1"/>
    </xf>
    <xf numFmtId="16" fontId="4" fillId="0" borderId="16" xfId="3" applyNumberFormat="1" applyFont="1" applyFill="1" applyBorder="1" applyAlignment="1" applyProtection="1">
      <alignment vertical="top" wrapText="1"/>
    </xf>
    <xf numFmtId="0" fontId="4" fillId="2" borderId="15" xfId="0" applyFont="1" applyFill="1" applyBorder="1" applyAlignment="1">
      <alignment horizontal="center" vertical="top"/>
    </xf>
    <xf numFmtId="0" fontId="5" fillId="2" borderId="16" xfId="3" applyFont="1" applyFill="1" applyBorder="1" applyAlignment="1" applyProtection="1">
      <alignment vertical="top" wrapText="1"/>
    </xf>
    <xf numFmtId="14" fontId="4" fillId="0" borderId="16" xfId="3" applyNumberFormat="1" applyFont="1" applyFill="1" applyBorder="1" applyAlignment="1" applyProtection="1">
      <alignment vertical="top" wrapText="1"/>
    </xf>
    <xf numFmtId="14" fontId="5" fillId="0" borderId="16" xfId="3" applyNumberFormat="1" applyFont="1" applyFill="1" applyBorder="1" applyAlignment="1" applyProtection="1">
      <alignment vertical="top" wrapText="1"/>
    </xf>
    <xf numFmtId="0" fontId="4" fillId="2" borderId="17" xfId="0" applyFont="1" applyFill="1" applyBorder="1" applyAlignment="1">
      <alignment horizontal="center" vertical="top"/>
    </xf>
    <xf numFmtId="0" fontId="5" fillId="2" borderId="18" xfId="3" applyFont="1" applyFill="1" applyBorder="1" applyAlignment="1" applyProtection="1">
      <alignment vertical="top" wrapText="1"/>
    </xf>
    <xf numFmtId="0" fontId="5" fillId="0" borderId="10" xfId="2" applyFont="1" applyBorder="1" applyAlignment="1" applyProtection="1">
      <alignment vertical="top" wrapText="1"/>
    </xf>
    <xf numFmtId="0" fontId="5" fillId="0" borderId="10" xfId="3" applyFont="1" applyFill="1" applyBorder="1" applyAlignment="1" applyProtection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3" applyFont="1" applyFill="1" applyBorder="1" applyAlignment="1" applyProtection="1">
      <alignment vertical="top" wrapText="1"/>
    </xf>
    <xf numFmtId="0" fontId="5" fillId="2" borderId="10" xfId="3" applyFont="1" applyFill="1" applyBorder="1" applyAlignment="1" applyProtection="1">
      <alignment vertical="top" wrapText="1"/>
    </xf>
    <xf numFmtId="0" fontId="5" fillId="2" borderId="33" xfId="3" applyFont="1" applyFill="1" applyBorder="1" applyAlignment="1" applyProtection="1">
      <alignment vertical="top" wrapText="1"/>
    </xf>
    <xf numFmtId="0" fontId="5" fillId="2" borderId="34" xfId="8" applyFont="1" applyFill="1" applyBorder="1" applyAlignment="1" applyProtection="1">
      <alignment horizontal="right" vertical="center" wrapText="1"/>
    </xf>
    <xf numFmtId="0" fontId="5" fillId="2" borderId="35" xfId="8" applyFont="1" applyFill="1" applyBorder="1" applyAlignment="1" applyProtection="1">
      <alignment vertical="center" wrapText="1"/>
    </xf>
    <xf numFmtId="0" fontId="4" fillId="3" borderId="31" xfId="5" applyNumberFormat="1" applyFont="1" applyFill="1" applyBorder="1" applyAlignment="1" applyProtection="1">
      <alignment horizontal="left" vertical="top"/>
      <protection locked="0"/>
    </xf>
    <xf numFmtId="0" fontId="4" fillId="3" borderId="16" xfId="5" applyNumberFormat="1" applyFont="1" applyFill="1" applyBorder="1" applyAlignment="1" applyProtection="1">
      <alignment horizontal="left" vertical="top"/>
      <protection locked="0"/>
    </xf>
    <xf numFmtId="0" fontId="4" fillId="3" borderId="16" xfId="5" applyNumberFormat="1" applyFont="1" applyFill="1" applyBorder="1" applyAlignment="1" applyProtection="1">
      <alignment horizontal="center" vertical="top"/>
      <protection locked="0"/>
    </xf>
    <xf numFmtId="0" fontId="4" fillId="3" borderId="18" xfId="5" applyNumberFormat="1" applyFont="1" applyFill="1" applyBorder="1" applyAlignment="1" applyProtection="1">
      <alignment horizontal="center" vertical="top"/>
      <protection locked="0"/>
    </xf>
    <xf numFmtId="2" fontId="4" fillId="0" borderId="36" xfId="5" applyNumberFormat="1" applyFont="1" applyFill="1" applyBorder="1" applyAlignment="1" applyProtection="1">
      <alignment vertical="top" wrapText="1"/>
    </xf>
    <xf numFmtId="2" fontId="4" fillId="0" borderId="15" xfId="5" applyNumberFormat="1" applyFont="1" applyFill="1" applyBorder="1" applyAlignment="1" applyProtection="1">
      <alignment vertical="top" wrapText="1"/>
    </xf>
    <xf numFmtId="2" fontId="4" fillId="3" borderId="15" xfId="5" applyNumberFormat="1" applyFont="1" applyFill="1" applyBorder="1" applyAlignment="1" applyProtection="1">
      <alignment horizontal="left" vertical="top" wrapText="1"/>
      <protection locked="0"/>
    </xf>
    <xf numFmtId="2" fontId="4" fillId="3" borderId="15" xfId="5" applyNumberFormat="1" applyFont="1" applyFill="1" applyBorder="1" applyAlignment="1" applyProtection="1">
      <alignment horizontal="center" vertical="top" wrapText="1"/>
      <protection locked="0"/>
    </xf>
    <xf numFmtId="0" fontId="4" fillId="3" borderId="7" xfId="5" applyNumberFormat="1" applyFont="1" applyFill="1" applyBorder="1" applyAlignment="1" applyProtection="1">
      <alignment horizontal="center" vertical="top" wrapText="1"/>
      <protection locked="0"/>
    </xf>
    <xf numFmtId="0" fontId="4" fillId="3" borderId="8" xfId="5" applyNumberFormat="1" applyFont="1" applyFill="1" applyBorder="1" applyAlignment="1" applyProtection="1">
      <alignment horizontal="center" vertical="top" wrapText="1"/>
      <protection locked="0"/>
    </xf>
    <xf numFmtId="0" fontId="4" fillId="3" borderId="32" xfId="5" applyNumberFormat="1" applyFont="1" applyFill="1" applyBorder="1" applyAlignment="1" applyProtection="1">
      <alignment horizontal="center" vertical="top" wrapText="1"/>
      <protection locked="0"/>
    </xf>
    <xf numFmtId="0" fontId="10" fillId="0" borderId="0" xfId="8" applyFont="1" applyFill="1" applyBorder="1" applyAlignment="1" applyProtection="1">
      <alignment horizontal="left" vertical="top"/>
    </xf>
    <xf numFmtId="0" fontId="5" fillId="2" borderId="34" xfId="8" applyFont="1" applyFill="1" applyBorder="1" applyAlignment="1" applyProtection="1">
      <alignment horizontal="center" vertical="center" wrapText="1"/>
    </xf>
    <xf numFmtId="2" fontId="2" fillId="0" borderId="0" xfId="7" applyNumberFormat="1" applyFont="1" applyAlignment="1" applyProtection="1">
      <alignment vertical="top" wrapText="1"/>
    </xf>
    <xf numFmtId="0" fontId="4" fillId="0" borderId="0" xfId="7" applyNumberFormat="1" applyFont="1" applyAlignment="1" applyProtection="1">
      <alignment horizontal="left" vertical="top"/>
    </xf>
    <xf numFmtId="0" fontId="4" fillId="0" borderId="0" xfId="7" applyNumberFormat="1" applyFont="1" applyAlignment="1" applyProtection="1">
      <alignment horizontal="center" vertical="top" wrapText="1"/>
    </xf>
    <xf numFmtId="0" fontId="0" fillId="0" borderId="0" xfId="0" applyProtection="1"/>
    <xf numFmtId="2" fontId="4" fillId="0" borderId="0" xfId="7" applyNumberFormat="1" applyFont="1" applyAlignment="1" applyProtection="1">
      <alignment vertical="top" wrapText="1"/>
    </xf>
    <xf numFmtId="2" fontId="5" fillId="0" borderId="0" xfId="7" applyNumberFormat="1" applyFont="1" applyAlignment="1" applyProtection="1">
      <alignment vertical="top"/>
    </xf>
    <xf numFmtId="0" fontId="5" fillId="0" borderId="0" xfId="7" applyNumberFormat="1" applyFont="1" applyAlignment="1" applyProtection="1">
      <alignment horizontal="center" vertical="top"/>
    </xf>
    <xf numFmtId="0" fontId="0" fillId="0" borderId="0" xfId="0" applyAlignment="1" applyProtection="1"/>
    <xf numFmtId="2" fontId="4" fillId="0" borderId="15" xfId="7" applyNumberFormat="1" applyFont="1" applyBorder="1" applyAlignment="1" applyProtection="1">
      <alignment vertical="top" wrapText="1"/>
    </xf>
    <xf numFmtId="2" fontId="4" fillId="0" borderId="15" xfId="0" applyNumberFormat="1" applyFont="1" applyBorder="1" applyAlignment="1" applyProtection="1">
      <alignment vertical="top" wrapText="1"/>
    </xf>
    <xf numFmtId="2" fontId="4" fillId="0" borderId="0" xfId="0" applyNumberFormat="1" applyFont="1" applyAlignment="1" applyProtection="1">
      <alignment vertical="top" wrapText="1"/>
    </xf>
    <xf numFmtId="0" fontId="0" fillId="0" borderId="0" xfId="0" applyNumberFormat="1" applyAlignment="1" applyProtection="1">
      <alignment horizontal="left" vertical="top"/>
    </xf>
    <xf numFmtId="0" fontId="0" fillId="0" borderId="0" xfId="0" applyNumberFormat="1" applyAlignment="1" applyProtection="1">
      <alignment horizontal="center" vertical="top" wrapText="1"/>
    </xf>
    <xf numFmtId="2" fontId="4" fillId="3" borderId="17" xfId="6" applyNumberFormat="1" applyFont="1" applyFill="1" applyBorder="1" applyAlignment="1" applyProtection="1">
      <alignment horizontal="left" vertical="top" wrapText="1"/>
      <protection locked="0"/>
    </xf>
    <xf numFmtId="0" fontId="4" fillId="3" borderId="31" xfId="6" applyFont="1" applyFill="1" applyBorder="1" applyAlignment="1" applyProtection="1">
      <alignment horizontal="center" vertical="center" wrapText="1"/>
      <protection locked="0"/>
    </xf>
    <xf numFmtId="0" fontId="4" fillId="3" borderId="31" xfId="6" applyFont="1" applyFill="1" applyBorder="1" applyAlignment="1" applyProtection="1">
      <alignment vertical="center"/>
      <protection locked="0"/>
    </xf>
    <xf numFmtId="14" fontId="4" fillId="3" borderId="31" xfId="6" applyNumberFormat="1" applyFont="1" applyFill="1" applyBorder="1" applyAlignment="1" applyProtection="1">
      <alignment horizontal="center" vertical="center"/>
      <protection locked="0"/>
    </xf>
    <xf numFmtId="0" fontId="4" fillId="3" borderId="31" xfId="6" applyFont="1" applyFill="1" applyBorder="1" applyAlignment="1" applyProtection="1">
      <alignment horizontal="center" vertical="center"/>
      <protection locked="0"/>
    </xf>
    <xf numFmtId="0" fontId="4" fillId="0" borderId="7" xfId="6" applyFont="1" applyFill="1" applyBorder="1" applyAlignment="1" applyProtection="1">
      <alignment horizontal="center" vertical="center"/>
      <protection locked="0"/>
    </xf>
    <xf numFmtId="0" fontId="4" fillId="3" borderId="16" xfId="6" applyFont="1" applyFill="1" applyBorder="1" applyAlignment="1" applyProtection="1">
      <alignment horizontal="center" vertical="center" wrapText="1"/>
      <protection locked="0"/>
    </xf>
    <xf numFmtId="0" fontId="4" fillId="3" borderId="16" xfId="6" applyFont="1" applyFill="1" applyBorder="1" applyAlignment="1" applyProtection="1">
      <alignment vertical="center"/>
      <protection locked="0"/>
    </xf>
    <xf numFmtId="14" fontId="4" fillId="3" borderId="16" xfId="6" applyNumberFormat="1" applyFont="1" applyFill="1" applyBorder="1" applyAlignment="1" applyProtection="1">
      <alignment horizontal="center" vertical="center"/>
      <protection locked="0"/>
    </xf>
    <xf numFmtId="0" fontId="4" fillId="3" borderId="16" xfId="6" applyFont="1" applyFill="1" applyBorder="1" applyAlignment="1" applyProtection="1">
      <alignment horizontal="center" vertical="center"/>
      <protection locked="0"/>
    </xf>
    <xf numFmtId="0" fontId="4" fillId="0" borderId="8" xfId="6" applyFont="1" applyFill="1" applyBorder="1" applyAlignment="1" applyProtection="1">
      <alignment horizontal="center" vertical="center"/>
      <protection locked="0"/>
    </xf>
    <xf numFmtId="0" fontId="4" fillId="3" borderId="18" xfId="6" applyFont="1" applyFill="1" applyBorder="1" applyAlignment="1" applyProtection="1">
      <alignment horizontal="center" vertical="center" wrapText="1"/>
      <protection locked="0"/>
    </xf>
    <xf numFmtId="0" fontId="4" fillId="3" borderId="18" xfId="6" applyFont="1" applyFill="1" applyBorder="1" applyAlignment="1" applyProtection="1">
      <alignment vertical="center"/>
      <protection locked="0"/>
    </xf>
    <xf numFmtId="0" fontId="4" fillId="3" borderId="18" xfId="6" applyFont="1" applyFill="1" applyBorder="1" applyAlignment="1" applyProtection="1">
      <alignment horizontal="center" vertical="center"/>
      <protection locked="0"/>
    </xf>
    <xf numFmtId="0" fontId="4" fillId="0" borderId="32" xfId="6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top"/>
      <protection locked="0"/>
    </xf>
    <xf numFmtId="0" fontId="4" fillId="3" borderId="31" xfId="6" applyFont="1" applyFill="1" applyBorder="1" applyAlignment="1" applyProtection="1">
      <alignment horizontal="center" vertical="top"/>
      <protection locked="0"/>
    </xf>
    <xf numFmtId="4" fontId="0" fillId="3" borderId="31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4" fillId="3" borderId="16" xfId="6" applyFont="1" applyFill="1" applyBorder="1" applyAlignment="1" applyProtection="1">
      <alignment horizontal="center" vertical="top"/>
      <protection locked="0"/>
    </xf>
    <xf numFmtId="4" fontId="0" fillId="3" borderId="16" xfId="0" applyNumberFormat="1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0" fillId="3" borderId="37" xfId="0" applyFill="1" applyBorder="1" applyAlignment="1" applyProtection="1">
      <alignment horizontal="center" vertical="top"/>
      <protection locked="0"/>
    </xf>
    <xf numFmtId="0" fontId="4" fillId="3" borderId="37" xfId="6" applyFont="1" applyFill="1" applyBorder="1" applyAlignment="1" applyProtection="1">
      <alignment horizontal="center" vertical="top"/>
      <protection locked="0"/>
    </xf>
    <xf numFmtId="4" fontId="0" fillId="3" borderId="37" xfId="0" applyNumberFormat="1" applyFill="1" applyBorder="1" applyAlignment="1" applyProtection="1">
      <alignment vertical="top"/>
      <protection locked="0"/>
    </xf>
    <xf numFmtId="0" fontId="0" fillId="3" borderId="38" xfId="0" applyFill="1" applyBorder="1" applyAlignment="1" applyProtection="1">
      <alignment vertical="top"/>
      <protection locked="0"/>
    </xf>
    <xf numFmtId="0" fontId="5" fillId="3" borderId="16" xfId="6" applyFont="1" applyFill="1" applyBorder="1" applyAlignment="1" applyProtection="1">
      <alignment horizontal="center" vertical="top"/>
      <protection locked="0"/>
    </xf>
    <xf numFmtId="0" fontId="4" fillId="3" borderId="18" xfId="6" applyFont="1" applyFill="1" applyBorder="1" applyAlignment="1" applyProtection="1">
      <alignment horizontal="center" vertical="top"/>
      <protection locked="0"/>
    </xf>
    <xf numFmtId="4" fontId="0" fillId="3" borderId="18" xfId="0" applyNumberFormat="1" applyFill="1" applyBorder="1" applyAlignment="1" applyProtection="1">
      <alignment vertical="top"/>
      <protection locked="0"/>
    </xf>
    <xf numFmtId="0" fontId="0" fillId="3" borderId="32" xfId="0" applyFill="1" applyBorder="1" applyAlignment="1" applyProtection="1">
      <alignment vertical="top"/>
      <protection locked="0"/>
    </xf>
    <xf numFmtId="0" fontId="4" fillId="3" borderId="39" xfId="6" applyFont="1" applyFill="1" applyBorder="1" applyAlignment="1" applyProtection="1">
      <alignment horizontal="left" vertical="center"/>
      <protection locked="0"/>
    </xf>
    <xf numFmtId="0" fontId="6" fillId="3" borderId="31" xfId="0" applyFont="1" applyFill="1" applyBorder="1" applyAlignment="1" applyProtection="1">
      <alignment horizontal="left" vertical="center"/>
      <protection locked="0"/>
    </xf>
    <xf numFmtId="0" fontId="4" fillId="3" borderId="39" xfId="6" applyFont="1" applyFill="1" applyBorder="1" applyAlignment="1" applyProtection="1">
      <alignment horizontal="center" vertical="center"/>
      <protection locked="0"/>
    </xf>
    <xf numFmtId="4" fontId="4" fillId="0" borderId="9" xfId="6" applyNumberFormat="1" applyFont="1" applyFill="1" applyBorder="1" applyAlignment="1" applyProtection="1">
      <alignment horizontal="center" vertical="center"/>
      <protection locked="0"/>
    </xf>
    <xf numFmtId="0" fontId="4" fillId="3" borderId="9" xfId="6" applyFont="1" applyFill="1" applyBorder="1" applyAlignment="1" applyProtection="1">
      <alignment horizontal="center" vertical="center"/>
      <protection locked="0"/>
    </xf>
    <xf numFmtId="0" fontId="4" fillId="3" borderId="19" xfId="6" applyFont="1" applyFill="1" applyBorder="1" applyAlignment="1" applyProtection="1">
      <alignment vertical="center"/>
      <protection locked="0"/>
    </xf>
    <xf numFmtId="0" fontId="4" fillId="3" borderId="20" xfId="6" applyFont="1" applyFill="1" applyBorder="1" applyAlignment="1" applyProtection="1">
      <alignment vertical="center"/>
      <protection locked="0"/>
    </xf>
    <xf numFmtId="4" fontId="0" fillId="3" borderId="40" xfId="0" applyNumberFormat="1" applyFill="1" applyBorder="1" applyAlignment="1" applyProtection="1">
      <alignment horizontal="center" vertical="center"/>
      <protection locked="0"/>
    </xf>
    <xf numFmtId="4" fontId="0" fillId="3" borderId="37" xfId="0" applyNumberFormat="1" applyFill="1" applyBorder="1" applyAlignment="1" applyProtection="1">
      <alignment horizontal="center" vertical="center"/>
      <protection locked="0"/>
    </xf>
    <xf numFmtId="4" fontId="0" fillId="3" borderId="38" xfId="0" applyNumberFormat="1" applyFill="1" applyBorder="1" applyAlignment="1" applyProtection="1">
      <alignment horizontal="center" vertical="center"/>
      <protection locked="0"/>
    </xf>
    <xf numFmtId="0" fontId="4" fillId="3" borderId="41" xfId="6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4" fillId="3" borderId="41" xfId="6" applyFont="1" applyFill="1" applyBorder="1" applyAlignment="1" applyProtection="1">
      <alignment horizontal="center" vertical="center"/>
      <protection locked="0"/>
    </xf>
    <xf numFmtId="4" fontId="4" fillId="0" borderId="10" xfId="6" applyNumberFormat="1" applyFont="1" applyFill="1" applyBorder="1" applyAlignment="1" applyProtection="1">
      <alignment horizontal="center" vertical="center"/>
      <protection locked="0"/>
    </xf>
    <xf numFmtId="0" fontId="4" fillId="3" borderId="10" xfId="6" applyFont="1" applyFill="1" applyBorder="1" applyAlignment="1" applyProtection="1">
      <alignment horizontal="center" vertical="center"/>
      <protection locked="0"/>
    </xf>
    <xf numFmtId="0" fontId="4" fillId="3" borderId="25" xfId="6" applyFont="1" applyFill="1" applyBorder="1" applyAlignment="1" applyProtection="1">
      <alignment vertical="center"/>
      <protection locked="0"/>
    </xf>
    <xf numFmtId="0" fontId="4" fillId="3" borderId="26" xfId="6" applyFont="1" applyFill="1" applyBorder="1" applyAlignment="1" applyProtection="1">
      <alignment vertical="center"/>
      <protection locked="0"/>
    </xf>
    <xf numFmtId="4" fontId="0" fillId="3" borderId="15" xfId="0" applyNumberFormat="1" applyFill="1" applyBorder="1" applyAlignment="1" applyProtection="1">
      <alignment horizontal="center" vertical="center"/>
      <protection locked="0"/>
    </xf>
    <xf numFmtId="4" fontId="0" fillId="3" borderId="16" xfId="0" applyNumberFormat="1" applyFill="1" applyBorder="1" applyAlignment="1" applyProtection="1">
      <alignment horizontal="center" vertical="center"/>
      <protection locked="0"/>
    </xf>
    <xf numFmtId="4" fontId="0" fillId="3" borderId="8" xfId="0" applyNumberFormat="1" applyFill="1" applyBorder="1" applyAlignment="1" applyProtection="1">
      <alignment horizontal="center" vertical="center"/>
      <protection locked="0"/>
    </xf>
    <xf numFmtId="0" fontId="5" fillId="3" borderId="41" xfId="6" applyFont="1" applyFill="1" applyBorder="1" applyAlignment="1" applyProtection="1">
      <alignment horizontal="left" vertical="center"/>
      <protection locked="0"/>
    </xf>
    <xf numFmtId="0" fontId="5" fillId="3" borderId="10" xfId="6" applyFont="1" applyFill="1" applyBorder="1" applyAlignment="1" applyProtection="1">
      <alignment horizontal="center" vertical="center"/>
      <protection locked="0"/>
    </xf>
    <xf numFmtId="0" fontId="4" fillId="3" borderId="42" xfId="6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43" xfId="0" applyFont="1" applyFill="1" applyBorder="1" applyAlignment="1" applyProtection="1">
      <alignment horizontal="center" vertical="center"/>
      <protection locked="0"/>
    </xf>
    <xf numFmtId="4" fontId="4" fillId="0" borderId="33" xfId="6" applyNumberFormat="1" applyFont="1" applyFill="1" applyBorder="1" applyAlignment="1" applyProtection="1">
      <alignment horizontal="center" vertical="center"/>
      <protection locked="0"/>
    </xf>
    <xf numFmtId="0" fontId="4" fillId="3" borderId="33" xfId="6" applyFont="1" applyFill="1" applyBorder="1" applyAlignment="1" applyProtection="1">
      <alignment horizontal="center" vertical="center"/>
      <protection locked="0"/>
    </xf>
    <xf numFmtId="0" fontId="4" fillId="3" borderId="44" xfId="6" applyFont="1" applyFill="1" applyBorder="1" applyAlignment="1" applyProtection="1">
      <alignment vertical="center"/>
      <protection locked="0"/>
    </xf>
    <xf numFmtId="0" fontId="4" fillId="3" borderId="45" xfId="6" applyFont="1" applyFill="1" applyBorder="1" applyAlignment="1" applyProtection="1">
      <alignment vertical="center"/>
      <protection locked="0"/>
    </xf>
    <xf numFmtId="4" fontId="0" fillId="3" borderId="17" xfId="0" applyNumberFormat="1" applyFill="1" applyBorder="1" applyAlignment="1" applyProtection="1">
      <alignment horizontal="center" vertical="center"/>
      <protection locked="0"/>
    </xf>
    <xf numFmtId="4" fontId="0" fillId="3" borderId="18" xfId="0" applyNumberFormat="1" applyFill="1" applyBorder="1" applyAlignment="1" applyProtection="1">
      <alignment horizontal="center" vertical="center"/>
      <protection locked="0"/>
    </xf>
    <xf numFmtId="4" fontId="0" fillId="3" borderId="32" xfId="0" applyNumberFormat="1" applyFill="1" applyBorder="1" applyAlignment="1" applyProtection="1">
      <alignment horizontal="center" vertical="center"/>
      <protection locked="0"/>
    </xf>
    <xf numFmtId="0" fontId="5" fillId="3" borderId="40" xfId="6" applyFont="1" applyFill="1" applyBorder="1" applyAlignment="1" applyProtection="1">
      <alignment horizontal="center" vertical="center" wrapText="1"/>
      <protection locked="0"/>
    </xf>
    <xf numFmtId="0" fontId="5" fillId="3" borderId="37" xfId="6" applyFont="1" applyFill="1" applyBorder="1" applyAlignment="1" applyProtection="1">
      <alignment horizontal="center" vertical="center" wrapText="1"/>
      <protection locked="0"/>
    </xf>
    <xf numFmtId="0" fontId="5" fillId="3" borderId="38" xfId="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5" fillId="2" borderId="13" xfId="6" applyFont="1" applyFill="1" applyBorder="1" applyAlignment="1" applyProtection="1">
      <alignment horizontal="center"/>
      <protection locked="0"/>
    </xf>
    <xf numFmtId="0" fontId="5" fillId="2" borderId="1" xfId="6" applyFont="1" applyFill="1" applyBorder="1" applyAlignment="1" applyProtection="1">
      <alignment horizontal="center"/>
      <protection locked="0"/>
    </xf>
    <xf numFmtId="0" fontId="5" fillId="2" borderId="14" xfId="6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2" borderId="46" xfId="6" applyFont="1" applyFill="1" applyBorder="1" applyAlignment="1" applyProtection="1">
      <alignment horizontal="center"/>
      <protection locked="0"/>
    </xf>
    <xf numFmtId="0" fontId="5" fillId="2" borderId="40" xfId="6" applyFont="1" applyFill="1" applyBorder="1" applyAlignment="1" applyProtection="1">
      <alignment horizontal="center" vertical="center" wrapText="1"/>
      <protection locked="0"/>
    </xf>
    <xf numFmtId="0" fontId="5" fillId="2" borderId="37" xfId="6" applyFont="1" applyFill="1" applyBorder="1" applyAlignment="1" applyProtection="1">
      <alignment horizontal="center" vertical="center" wrapText="1"/>
      <protection locked="0"/>
    </xf>
    <xf numFmtId="0" fontId="5" fillId="2" borderId="38" xfId="6" applyFont="1" applyFill="1" applyBorder="1" applyAlignment="1" applyProtection="1">
      <alignment horizontal="center" vertical="center" wrapText="1"/>
      <protection locked="0"/>
    </xf>
    <xf numFmtId="10" fontId="0" fillId="0" borderId="40" xfId="1" applyNumberFormat="1" applyFont="1" applyFill="1" applyBorder="1" applyAlignment="1" applyProtection="1">
      <alignment horizontal="center" vertical="center"/>
      <protection locked="0"/>
    </xf>
    <xf numFmtId="10" fontId="0" fillId="0" borderId="37" xfId="1" applyNumberFormat="1" applyFont="1" applyFill="1" applyBorder="1" applyAlignment="1" applyProtection="1">
      <alignment horizontal="center" vertical="center"/>
      <protection locked="0"/>
    </xf>
    <xf numFmtId="10" fontId="0" fillId="0" borderId="38" xfId="1" applyNumberFormat="1" applyFont="1" applyFill="1" applyBorder="1" applyAlignment="1" applyProtection="1">
      <alignment horizontal="center" vertical="center"/>
      <protection locked="0"/>
    </xf>
    <xf numFmtId="10" fontId="0" fillId="0" borderId="15" xfId="1" applyNumberFormat="1" applyFont="1" applyFill="1" applyBorder="1" applyAlignment="1" applyProtection="1">
      <alignment horizontal="center" vertical="center"/>
      <protection locked="0"/>
    </xf>
    <xf numFmtId="10" fontId="0" fillId="0" borderId="16" xfId="1" applyNumberFormat="1" applyFont="1" applyFill="1" applyBorder="1" applyAlignment="1" applyProtection="1">
      <alignment horizontal="center" vertical="center"/>
      <protection locked="0"/>
    </xf>
    <xf numFmtId="10" fontId="0" fillId="0" borderId="8" xfId="1" applyNumberFormat="1" applyFont="1" applyFill="1" applyBorder="1" applyAlignment="1" applyProtection="1">
      <alignment horizontal="center" vertical="center"/>
      <protection locked="0"/>
    </xf>
    <xf numFmtId="10" fontId="0" fillId="0" borderId="17" xfId="1" applyNumberFormat="1" applyFont="1" applyFill="1" applyBorder="1" applyAlignment="1" applyProtection="1">
      <alignment horizontal="center" vertical="center"/>
      <protection locked="0"/>
    </xf>
    <xf numFmtId="10" fontId="0" fillId="0" borderId="18" xfId="1" applyNumberFormat="1" applyFont="1" applyFill="1" applyBorder="1" applyAlignment="1" applyProtection="1">
      <alignment horizontal="center" vertical="center"/>
      <protection locked="0"/>
    </xf>
    <xf numFmtId="10" fontId="0" fillId="0" borderId="32" xfId="1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31" xfId="6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4" fillId="0" borderId="31" xfId="6" applyFont="1" applyFill="1" applyBorder="1" applyAlignment="1" applyProtection="1">
      <alignment horizontal="center" vertical="center"/>
      <protection locked="0"/>
    </xf>
    <xf numFmtId="10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9" xfId="6" applyFont="1" applyFill="1" applyBorder="1" applyAlignment="1" applyProtection="1">
      <alignment horizontal="center" vertical="center"/>
      <protection locked="0"/>
    </xf>
    <xf numFmtId="0" fontId="4" fillId="0" borderId="19" xfId="6" applyFont="1" applyFill="1" applyBorder="1" applyAlignment="1" applyProtection="1">
      <alignment vertical="center"/>
      <protection locked="0"/>
    </xf>
    <xf numFmtId="0" fontId="4" fillId="0" borderId="20" xfId="6" applyFont="1" applyFill="1" applyBorder="1" applyAlignment="1" applyProtection="1">
      <alignment vertical="center"/>
      <protection locked="0"/>
    </xf>
    <xf numFmtId="0" fontId="4" fillId="0" borderId="16" xfId="6" applyFont="1" applyFill="1" applyBorder="1" applyAlignment="1" applyProtection="1">
      <alignment horizontal="left" vertical="center"/>
      <protection locked="0"/>
    </xf>
    <xf numFmtId="0" fontId="6" fillId="4" borderId="16" xfId="0" applyFont="1" applyFill="1" applyBorder="1" applyAlignment="1" applyProtection="1">
      <alignment horizontal="left" vertical="center"/>
      <protection locked="0"/>
    </xf>
    <xf numFmtId="0" fontId="4" fillId="0" borderId="16" xfId="6" applyFont="1" applyFill="1" applyBorder="1" applyAlignment="1" applyProtection="1">
      <alignment horizontal="center" vertical="center"/>
      <protection locked="0"/>
    </xf>
    <xf numFmtId="10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10" xfId="6" applyFont="1" applyFill="1" applyBorder="1" applyAlignment="1" applyProtection="1">
      <alignment horizontal="center" vertical="center"/>
      <protection locked="0"/>
    </xf>
    <xf numFmtId="0" fontId="4" fillId="0" borderId="25" xfId="6" applyFont="1" applyFill="1" applyBorder="1" applyAlignment="1" applyProtection="1">
      <alignment vertical="center"/>
      <protection locked="0"/>
    </xf>
    <xf numFmtId="0" fontId="4" fillId="0" borderId="26" xfId="6" applyFont="1" applyFill="1" applyBorder="1" applyAlignment="1" applyProtection="1">
      <alignment vertical="center"/>
      <protection locked="0"/>
    </xf>
    <xf numFmtId="0" fontId="4" fillId="0" borderId="18" xfId="6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 applyProtection="1">
      <alignment horizontal="left" vertical="center"/>
      <protection locked="0"/>
    </xf>
    <xf numFmtId="0" fontId="4" fillId="0" borderId="18" xfId="6" applyFont="1" applyFill="1" applyBorder="1" applyAlignment="1" applyProtection="1">
      <alignment horizontal="center" vertical="center"/>
      <protection locked="0"/>
    </xf>
    <xf numFmtId="10" fontId="4" fillId="0" borderId="33" xfId="1" applyNumberFormat="1" applyFont="1" applyFill="1" applyBorder="1" applyAlignment="1" applyProtection="1">
      <alignment horizontal="center" vertical="center"/>
      <protection locked="0"/>
    </xf>
    <xf numFmtId="0" fontId="4" fillId="0" borderId="33" xfId="6" applyFont="1" applyFill="1" applyBorder="1" applyAlignment="1" applyProtection="1">
      <alignment horizontal="center" vertical="center"/>
      <protection locked="0"/>
    </xf>
    <xf numFmtId="0" fontId="4" fillId="0" borderId="44" xfId="6" applyFont="1" applyFill="1" applyBorder="1" applyAlignment="1" applyProtection="1">
      <alignment vertical="center"/>
      <protection locked="0"/>
    </xf>
    <xf numFmtId="0" fontId="4" fillId="0" borderId="45" xfId="6" applyFont="1" applyFill="1" applyBorder="1" applyAlignment="1" applyProtection="1">
      <alignment vertical="center"/>
      <protection locked="0"/>
    </xf>
    <xf numFmtId="4" fontId="4" fillId="3" borderId="31" xfId="6" applyNumberFormat="1" applyFont="1" applyFill="1" applyBorder="1" applyAlignment="1" applyProtection="1">
      <alignment vertical="center"/>
      <protection locked="0"/>
    </xf>
    <xf numFmtId="4" fontId="4" fillId="3" borderId="9" xfId="6" applyNumberFormat="1" applyFont="1" applyFill="1" applyBorder="1" applyAlignment="1" applyProtection="1">
      <alignment horizontal="center" vertical="center"/>
      <protection locked="0"/>
    </xf>
    <xf numFmtId="2" fontId="4" fillId="0" borderId="9" xfId="6" applyNumberFormat="1" applyFont="1" applyFill="1" applyBorder="1" applyAlignment="1" applyProtection="1">
      <alignment vertical="center"/>
      <protection locked="0"/>
    </xf>
    <xf numFmtId="4" fontId="4" fillId="3" borderId="16" xfId="6" applyNumberFormat="1" applyFont="1" applyFill="1" applyBorder="1" applyAlignment="1" applyProtection="1">
      <alignment vertical="center"/>
      <protection locked="0"/>
    </xf>
    <xf numFmtId="4" fontId="4" fillId="3" borderId="10" xfId="6" applyNumberFormat="1" applyFont="1" applyFill="1" applyBorder="1" applyAlignment="1" applyProtection="1">
      <alignment horizontal="center" vertical="center"/>
      <protection locked="0"/>
    </xf>
    <xf numFmtId="2" fontId="4" fillId="0" borderId="10" xfId="6" applyNumberFormat="1" applyFont="1" applyFill="1" applyBorder="1" applyAlignment="1" applyProtection="1">
      <alignment vertical="center"/>
      <protection locked="0"/>
    </xf>
    <xf numFmtId="4" fontId="5" fillId="3" borderId="16" xfId="6" applyNumberFormat="1" applyFont="1" applyFill="1" applyBorder="1" applyAlignment="1" applyProtection="1">
      <alignment vertical="center"/>
      <protection locked="0"/>
    </xf>
    <xf numFmtId="4" fontId="5" fillId="3" borderId="10" xfId="6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2" fontId="4" fillId="0" borderId="33" xfId="6" applyNumberFormat="1" applyFont="1" applyFill="1" applyBorder="1" applyAlignment="1" applyProtection="1">
      <alignment vertical="center"/>
      <protection locked="0"/>
    </xf>
    <xf numFmtId="4" fontId="4" fillId="0" borderId="31" xfId="6" applyNumberFormat="1" applyFont="1" applyFill="1" applyBorder="1" applyAlignment="1" applyProtection="1">
      <alignment vertical="center"/>
      <protection locked="0"/>
    </xf>
    <xf numFmtId="4" fontId="4" fillId="0" borderId="9" xfId="1" applyNumberFormat="1" applyFont="1" applyFill="1" applyBorder="1" applyAlignment="1" applyProtection="1">
      <alignment horizontal="right" vertical="center"/>
      <protection locked="0"/>
    </xf>
    <xf numFmtId="4" fontId="0" fillId="0" borderId="15" xfId="1" applyNumberFormat="1" applyFont="1" applyFill="1" applyBorder="1" applyAlignment="1" applyProtection="1">
      <alignment horizontal="right" vertical="center"/>
      <protection locked="0"/>
    </xf>
    <xf numFmtId="4" fontId="0" fillId="0" borderId="37" xfId="1" applyNumberFormat="1" applyFont="1" applyFill="1" applyBorder="1" applyAlignment="1" applyProtection="1">
      <alignment horizontal="right" vertical="center"/>
      <protection locked="0"/>
    </xf>
    <xf numFmtId="4" fontId="0" fillId="0" borderId="38" xfId="1" applyNumberFormat="1" applyFont="1" applyFill="1" applyBorder="1" applyAlignment="1" applyProtection="1">
      <alignment horizontal="right" vertical="center"/>
      <protection locked="0"/>
    </xf>
    <xf numFmtId="4" fontId="4" fillId="0" borderId="16" xfId="6" applyNumberFormat="1" applyFont="1" applyFill="1" applyBorder="1" applyAlignment="1" applyProtection="1">
      <alignment vertical="center"/>
      <protection locked="0"/>
    </xf>
    <xf numFmtId="4" fontId="4" fillId="0" borderId="10" xfId="1" applyNumberFormat="1" applyFont="1" applyFill="1" applyBorder="1" applyAlignment="1" applyProtection="1">
      <alignment horizontal="right" vertical="center"/>
      <protection locked="0"/>
    </xf>
    <xf numFmtId="4" fontId="0" fillId="0" borderId="16" xfId="1" applyNumberFormat="1" applyFont="1" applyFill="1" applyBorder="1" applyAlignment="1" applyProtection="1">
      <alignment horizontal="right" vertical="center"/>
      <protection locked="0"/>
    </xf>
    <xf numFmtId="4" fontId="0" fillId="0" borderId="8" xfId="1" applyNumberFormat="1" applyFont="1" applyFill="1" applyBorder="1" applyAlignment="1" applyProtection="1">
      <alignment horizontal="right" vertical="center"/>
      <protection locked="0"/>
    </xf>
    <xf numFmtId="0" fontId="4" fillId="0" borderId="26" xfId="6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4" fillId="0" borderId="48" xfId="6" applyFont="1" applyFill="1" applyBorder="1" applyAlignment="1" applyProtection="1">
      <alignment horizontal="left" vertical="center"/>
      <protection locked="0"/>
    </xf>
    <xf numFmtId="4" fontId="4" fillId="0" borderId="48" xfId="6" applyNumberFormat="1" applyFont="1" applyFill="1" applyBorder="1" applyAlignment="1" applyProtection="1">
      <alignment vertical="center"/>
      <protection locked="0"/>
    </xf>
    <xf numFmtId="4" fontId="4" fillId="0" borderId="49" xfId="6" applyNumberFormat="1" applyFont="1" applyFill="1" applyBorder="1" applyAlignment="1" applyProtection="1">
      <alignment horizontal="center" vertical="center"/>
      <protection locked="0"/>
    </xf>
    <xf numFmtId="4" fontId="4" fillId="0" borderId="49" xfId="1" applyNumberFormat="1" applyFont="1" applyFill="1" applyBorder="1" applyAlignment="1" applyProtection="1">
      <alignment horizontal="right" vertical="center"/>
      <protection locked="0"/>
    </xf>
    <xf numFmtId="0" fontId="4" fillId="0" borderId="49" xfId="6" applyFont="1" applyFill="1" applyBorder="1" applyAlignment="1" applyProtection="1">
      <alignment horizontal="center" vertical="center"/>
      <protection locked="0"/>
    </xf>
    <xf numFmtId="0" fontId="4" fillId="0" borderId="50" xfId="6" applyFont="1" applyFill="1" applyBorder="1" applyAlignment="1" applyProtection="1">
      <alignment vertical="center"/>
      <protection locked="0"/>
    </xf>
    <xf numFmtId="0" fontId="4" fillId="0" borderId="51" xfId="6" applyFont="1" applyFill="1" applyBorder="1" applyAlignment="1" applyProtection="1">
      <alignment horizontal="center" vertical="center"/>
      <protection locked="0"/>
    </xf>
    <xf numFmtId="4" fontId="0" fillId="0" borderId="47" xfId="1" applyNumberFormat="1" applyFont="1" applyFill="1" applyBorder="1" applyAlignment="1" applyProtection="1">
      <alignment horizontal="right" vertical="center"/>
      <protection locked="0"/>
    </xf>
    <xf numFmtId="4" fontId="0" fillId="0" borderId="48" xfId="1" applyNumberFormat="1" applyFont="1" applyFill="1" applyBorder="1" applyAlignment="1" applyProtection="1">
      <alignment horizontal="right" vertical="center"/>
      <protection locked="0"/>
    </xf>
    <xf numFmtId="4" fontId="0" fillId="0" borderId="52" xfId="1" applyNumberFormat="1" applyFont="1" applyFill="1" applyBorder="1" applyAlignment="1" applyProtection="1">
      <alignment horizontal="right" vertic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53" xfId="0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5" fillId="2" borderId="54" xfId="0" applyFont="1" applyFill="1" applyBorder="1" applyProtection="1">
      <protection locked="0"/>
    </xf>
    <xf numFmtId="0" fontId="5" fillId="2" borderId="55" xfId="0" applyFont="1" applyFill="1" applyBorder="1" applyProtection="1">
      <protection locked="0"/>
    </xf>
    <xf numFmtId="0" fontId="5" fillId="2" borderId="56" xfId="0" applyFont="1" applyFill="1" applyBorder="1" applyProtection="1">
      <protection locked="0"/>
    </xf>
    <xf numFmtId="4" fontId="5" fillId="2" borderId="46" xfId="0" applyNumberFormat="1" applyFont="1" applyFill="1" applyBorder="1" applyProtection="1">
      <protection locked="0"/>
    </xf>
    <xf numFmtId="4" fontId="5" fillId="2" borderId="14" xfId="0" applyNumberFormat="1" applyFont="1" applyFill="1" applyBorder="1" applyProtection="1">
      <protection locked="0"/>
    </xf>
    <xf numFmtId="10" fontId="4" fillId="0" borderId="9" xfId="1" applyNumberFormat="1" applyFont="1" applyFill="1" applyBorder="1" applyAlignment="1" applyProtection="1">
      <alignment horizontal="right" vertical="center"/>
      <protection locked="0"/>
    </xf>
    <xf numFmtId="10" fontId="0" fillId="0" borderId="36" xfId="1" applyNumberFormat="1" applyFont="1" applyFill="1" applyBorder="1" applyAlignment="1" applyProtection="1">
      <alignment horizontal="right" vertical="center"/>
      <protection locked="0"/>
    </xf>
    <xf numFmtId="10" fontId="0" fillId="0" borderId="31" xfId="1" applyNumberFormat="1" applyFont="1" applyFill="1" applyBorder="1" applyAlignment="1" applyProtection="1">
      <alignment horizontal="right" vertical="center"/>
      <protection locked="0"/>
    </xf>
    <xf numFmtId="10" fontId="0" fillId="0" borderId="7" xfId="1" applyNumberFormat="1" applyFont="1" applyFill="1" applyBorder="1" applyAlignment="1" applyProtection="1">
      <alignment horizontal="right" vertical="center"/>
      <protection locked="0"/>
    </xf>
    <xf numFmtId="10" fontId="4" fillId="0" borderId="10" xfId="1" applyNumberFormat="1" applyFont="1" applyFill="1" applyBorder="1" applyAlignment="1" applyProtection="1">
      <alignment horizontal="right" vertical="center"/>
      <protection locked="0"/>
    </xf>
    <xf numFmtId="10" fontId="0" fillId="0" borderId="15" xfId="1" applyNumberFormat="1" applyFont="1" applyFill="1" applyBorder="1" applyAlignment="1" applyProtection="1">
      <alignment horizontal="right" vertical="center"/>
      <protection locked="0"/>
    </xf>
    <xf numFmtId="10" fontId="0" fillId="0" borderId="16" xfId="1" applyNumberFormat="1" applyFont="1" applyFill="1" applyBorder="1" applyAlignment="1" applyProtection="1">
      <alignment horizontal="right" vertical="center"/>
      <protection locked="0"/>
    </xf>
    <xf numFmtId="10" fontId="0" fillId="0" borderId="8" xfId="1" applyNumberFormat="1" applyFont="1" applyFill="1" applyBorder="1" applyAlignment="1" applyProtection="1">
      <alignment horizontal="right" vertical="center"/>
      <protection locked="0"/>
    </xf>
    <xf numFmtId="4" fontId="4" fillId="0" borderId="18" xfId="6" applyNumberFormat="1" applyFont="1" applyFill="1" applyBorder="1" applyAlignment="1" applyProtection="1">
      <alignment vertical="center"/>
      <protection locked="0"/>
    </xf>
    <xf numFmtId="10" fontId="4" fillId="0" borderId="33" xfId="1" applyNumberFormat="1" applyFont="1" applyFill="1" applyBorder="1" applyAlignment="1" applyProtection="1">
      <alignment horizontal="right" vertical="center"/>
      <protection locked="0"/>
    </xf>
    <xf numFmtId="0" fontId="4" fillId="0" borderId="45" xfId="6" applyFont="1" applyFill="1" applyBorder="1" applyAlignment="1" applyProtection="1">
      <alignment horizontal="center" vertical="center"/>
      <protection locked="0"/>
    </xf>
    <xf numFmtId="10" fontId="0" fillId="0" borderId="17" xfId="1" applyNumberFormat="1" applyFont="1" applyFill="1" applyBorder="1" applyAlignment="1" applyProtection="1">
      <alignment horizontal="right" vertical="center"/>
      <protection locked="0"/>
    </xf>
    <xf numFmtId="10" fontId="0" fillId="0" borderId="18" xfId="1" applyNumberFormat="1" applyFont="1" applyFill="1" applyBorder="1" applyAlignment="1" applyProtection="1">
      <alignment horizontal="right" vertical="center"/>
      <protection locked="0"/>
    </xf>
    <xf numFmtId="10" fontId="0" fillId="0" borderId="32" xfId="1" applyNumberFormat="1" applyFont="1" applyFill="1" applyBorder="1" applyAlignment="1" applyProtection="1">
      <alignment horizontal="right" vertical="center"/>
      <protection locked="0"/>
    </xf>
    <xf numFmtId="0" fontId="5" fillId="3" borderId="57" xfId="6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0" fontId="7" fillId="0" borderId="0" xfId="4" applyFont="1" applyFill="1" applyBorder="1" applyAlignment="1" applyProtection="1">
      <alignment vertical="center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0" xfId="4" applyFont="1" applyBorder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0" fillId="0" borderId="3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40" xfId="2" applyFont="1" applyBorder="1" applyAlignment="1">
      <alignment horizontal="center" vertical="top" wrapText="1"/>
    </xf>
    <xf numFmtId="0" fontId="5" fillId="0" borderId="37" xfId="2" applyFont="1" applyFill="1" applyBorder="1" applyAlignment="1">
      <alignment vertical="top" wrapText="1"/>
    </xf>
    <xf numFmtId="164" fontId="4" fillId="3" borderId="16" xfId="9" applyNumberFormat="1" applyFont="1" applyFill="1" applyBorder="1" applyAlignment="1" applyProtection="1">
      <alignment vertical="top" wrapText="1"/>
      <protection locked="0"/>
    </xf>
    <xf numFmtId="164" fontId="5" fillId="3" borderId="16" xfId="9" applyNumberFormat="1" applyFont="1" applyFill="1" applyBorder="1" applyAlignment="1" applyProtection="1">
      <alignment vertical="top" wrapText="1"/>
      <protection locked="0"/>
    </xf>
    <xf numFmtId="0" fontId="4" fillId="0" borderId="10" xfId="2" applyFont="1" applyFill="1" applyBorder="1" applyAlignment="1" applyProtection="1">
      <alignment vertical="top" wrapText="1"/>
    </xf>
    <xf numFmtId="164" fontId="4" fillId="3" borderId="15" xfId="9" applyNumberFormat="1" applyFont="1" applyFill="1" applyBorder="1" applyAlignment="1" applyProtection="1">
      <alignment vertical="top" wrapText="1"/>
      <protection locked="0"/>
    </xf>
    <xf numFmtId="164" fontId="5" fillId="3" borderId="15" xfId="9" applyNumberFormat="1" applyFont="1" applyFill="1" applyBorder="1" applyAlignment="1" applyProtection="1">
      <alignment vertical="top" wrapText="1"/>
      <protection locked="0"/>
    </xf>
    <xf numFmtId="164" fontId="4" fillId="0" borderId="8" xfId="9" applyNumberFormat="1" applyFont="1" applyFill="1" applyBorder="1" applyAlignment="1" applyProtection="1">
      <alignment vertical="top" wrapText="1"/>
      <protection locked="0"/>
    </xf>
    <xf numFmtId="164" fontId="5" fillId="0" borderId="8" xfId="9" applyNumberFormat="1" applyFont="1" applyFill="1" applyBorder="1" applyAlignment="1" applyProtection="1">
      <alignment vertical="top" wrapText="1"/>
      <protection locked="0"/>
    </xf>
    <xf numFmtId="164" fontId="4" fillId="4" borderId="15" xfId="9" applyNumberFormat="1" applyFont="1" applyFill="1" applyBorder="1" applyAlignment="1" applyProtection="1">
      <alignment vertical="top" wrapText="1"/>
      <protection locked="0"/>
    </xf>
    <xf numFmtId="164" fontId="5" fillId="4" borderId="15" xfId="9" applyNumberFormat="1" applyFont="1" applyFill="1" applyBorder="1" applyAlignment="1" applyProtection="1">
      <alignment vertical="top" wrapText="1"/>
      <protection locked="0"/>
    </xf>
    <xf numFmtId="0" fontId="13" fillId="0" borderId="0" xfId="2" applyFont="1" applyAlignment="1" applyProtection="1">
      <alignment vertical="top"/>
      <protection locked="0"/>
    </xf>
    <xf numFmtId="4" fontId="13" fillId="0" borderId="0" xfId="9" applyNumberFormat="1" applyFont="1" applyProtection="1">
      <protection locked="0"/>
    </xf>
    <xf numFmtId="4" fontId="13" fillId="0" borderId="0" xfId="2" applyNumberFormat="1" applyFont="1" applyProtection="1">
      <protection locked="0"/>
    </xf>
    <xf numFmtId="0" fontId="11" fillId="0" borderId="0" xfId="2" applyFont="1" applyAlignment="1" applyProtection="1">
      <alignment vertical="top"/>
      <protection locked="0"/>
    </xf>
    <xf numFmtId="4" fontId="11" fillId="0" borderId="0" xfId="9" applyNumberFormat="1" applyFont="1" applyProtection="1">
      <protection locked="0"/>
    </xf>
    <xf numFmtId="4" fontId="11" fillId="0" borderId="0" xfId="2" applyNumberFormat="1" applyFont="1" applyProtection="1">
      <protection locked="0"/>
    </xf>
    <xf numFmtId="0" fontId="5" fillId="2" borderId="13" xfId="8" applyFont="1" applyFill="1" applyBorder="1" applyAlignment="1" applyProtection="1">
      <alignment horizontal="center" vertical="top"/>
      <protection locked="0"/>
    </xf>
    <xf numFmtId="0" fontId="5" fillId="2" borderId="1" xfId="8" applyFont="1" applyFill="1" applyBorder="1" applyAlignment="1" applyProtection="1">
      <alignment horizontal="center" vertical="top"/>
      <protection locked="0"/>
    </xf>
    <xf numFmtId="0" fontId="5" fillId="2" borderId="14" xfId="8" applyFont="1" applyFill="1" applyBorder="1" applyAlignment="1" applyProtection="1">
      <alignment horizontal="center" vertical="top"/>
      <protection locked="0"/>
    </xf>
    <xf numFmtId="0" fontId="5" fillId="2" borderId="59" xfId="8" applyFont="1" applyFill="1" applyBorder="1" applyAlignment="1" applyProtection="1">
      <alignment horizontal="center" vertical="top"/>
      <protection locked="0"/>
    </xf>
    <xf numFmtId="0" fontId="5" fillId="2" borderId="3" xfId="8" applyFont="1" applyFill="1" applyBorder="1" applyAlignment="1" applyProtection="1">
      <alignment horizontal="center" vertical="top"/>
      <protection locked="0"/>
    </xf>
    <xf numFmtId="0" fontId="5" fillId="2" borderId="4" xfId="8" applyFont="1" applyFill="1" applyBorder="1" applyAlignment="1" applyProtection="1">
      <alignment horizontal="center" vertical="top"/>
      <protection locked="0"/>
    </xf>
    <xf numFmtId="4" fontId="5" fillId="2" borderId="36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31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9" xfId="9" applyNumberFormat="1" applyFont="1" applyFill="1" applyBorder="1" applyAlignment="1" applyProtection="1">
      <alignment horizontal="center" vertical="center" wrapText="1"/>
      <protection locked="0"/>
    </xf>
    <xf numFmtId="0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7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48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52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49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17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18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32" xfId="9" applyNumberFormat="1" applyFont="1" applyFill="1" applyBorder="1" applyAlignment="1" applyProtection="1">
      <alignment horizontal="center" vertical="center" wrapText="1"/>
      <protection locked="0"/>
    </xf>
    <xf numFmtId="164" fontId="5" fillId="0" borderId="36" xfId="9" applyNumberFormat="1" applyFont="1" applyBorder="1" applyAlignment="1" applyProtection="1">
      <alignment vertical="top" wrapText="1"/>
      <protection locked="0"/>
    </xf>
    <xf numFmtId="164" fontId="5" fillId="0" borderId="31" xfId="9" applyNumberFormat="1" applyFont="1" applyBorder="1" applyAlignment="1" applyProtection="1">
      <alignment vertical="top" wrapText="1"/>
      <protection locked="0"/>
    </xf>
    <xf numFmtId="164" fontId="5" fillId="0" borderId="7" xfId="9" applyNumberFormat="1" applyFont="1" applyFill="1" applyBorder="1" applyAlignment="1" applyProtection="1">
      <alignment vertical="top" wrapText="1"/>
      <protection locked="0"/>
    </xf>
    <xf numFmtId="164" fontId="5" fillId="4" borderId="36" xfId="9" applyNumberFormat="1" applyFont="1" applyFill="1" applyBorder="1" applyAlignment="1" applyProtection="1">
      <alignment vertical="top" wrapText="1"/>
      <protection locked="0"/>
    </xf>
    <xf numFmtId="164" fontId="4" fillId="0" borderId="15" xfId="9" applyNumberFormat="1" applyFont="1" applyBorder="1" applyAlignment="1" applyProtection="1">
      <alignment vertical="top" wrapText="1"/>
      <protection locked="0"/>
    </xf>
    <xf numFmtId="164" fontId="4" fillId="0" borderId="16" xfId="9" applyNumberFormat="1" applyFont="1" applyBorder="1" applyAlignment="1" applyProtection="1">
      <alignment vertical="top" wrapText="1"/>
      <protection locked="0"/>
    </xf>
    <xf numFmtId="164" fontId="5" fillId="0" borderId="15" xfId="9" applyNumberFormat="1" applyFont="1" applyFill="1" applyBorder="1" applyAlignment="1" applyProtection="1">
      <alignment vertical="top" wrapText="1"/>
      <protection locked="0"/>
    </xf>
    <xf numFmtId="164" fontId="5" fillId="0" borderId="16" xfId="9" applyNumberFormat="1" applyFont="1" applyFill="1" applyBorder="1" applyAlignment="1" applyProtection="1">
      <alignment vertical="top" wrapText="1"/>
      <protection locked="0"/>
    </xf>
    <xf numFmtId="164" fontId="5" fillId="0" borderId="15" xfId="9" applyNumberFormat="1" applyFont="1" applyBorder="1" applyAlignment="1" applyProtection="1">
      <alignment vertical="top" wrapText="1"/>
      <protection locked="0"/>
    </xf>
    <xf numFmtId="164" fontId="5" fillId="0" borderId="16" xfId="9" applyNumberFormat="1" applyFont="1" applyBorder="1" applyAlignment="1" applyProtection="1">
      <alignment vertical="top" wrapText="1"/>
      <protection locked="0"/>
    </xf>
    <xf numFmtId="164" fontId="5" fillId="2" borderId="15" xfId="9" applyNumberFormat="1" applyFont="1" applyFill="1" applyBorder="1" applyAlignment="1" applyProtection="1">
      <alignment vertical="top" wrapText="1"/>
      <protection locked="0"/>
    </xf>
    <xf numFmtId="164" fontId="5" fillId="2" borderId="16" xfId="9" applyNumberFormat="1" applyFont="1" applyFill="1" applyBorder="1" applyAlignment="1" applyProtection="1">
      <alignment vertical="top" wrapText="1"/>
      <protection locked="0"/>
    </xf>
    <xf numFmtId="164" fontId="5" fillId="2" borderId="8" xfId="9" applyNumberFormat="1" applyFont="1" applyFill="1" applyBorder="1" applyAlignment="1" applyProtection="1">
      <alignment vertical="top" wrapText="1"/>
      <protection locked="0"/>
    </xf>
    <xf numFmtId="164" fontId="4" fillId="0" borderId="15" xfId="9" applyNumberFormat="1" applyFont="1" applyFill="1" applyBorder="1" applyAlignment="1" applyProtection="1">
      <alignment vertical="top" wrapText="1"/>
      <protection locked="0"/>
    </xf>
    <xf numFmtId="164" fontId="4" fillId="0" borderId="16" xfId="9" applyNumberFormat="1" applyFont="1" applyFill="1" applyBorder="1" applyAlignment="1" applyProtection="1">
      <alignment vertical="top" wrapText="1"/>
      <protection locked="0"/>
    </xf>
    <xf numFmtId="164" fontId="5" fillId="2" borderId="17" xfId="9" applyNumberFormat="1" applyFont="1" applyFill="1" applyBorder="1" applyAlignment="1" applyProtection="1">
      <alignment vertical="top" wrapText="1"/>
      <protection locked="0"/>
    </xf>
    <xf numFmtId="164" fontId="5" fillId="2" borderId="18" xfId="9" applyNumberFormat="1" applyFont="1" applyFill="1" applyBorder="1" applyAlignment="1" applyProtection="1">
      <alignment vertical="top" wrapText="1"/>
      <protection locked="0"/>
    </xf>
    <xf numFmtId="164" fontId="5" fillId="2" borderId="3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Protection="1">
      <protection locked="0"/>
    </xf>
    <xf numFmtId="4" fontId="4" fillId="0" borderId="0" xfId="2" applyNumberFormat="1" applyFont="1" applyProtection="1">
      <protection locked="0"/>
    </xf>
    <xf numFmtId="0" fontId="0" fillId="0" borderId="0" xfId="0" applyAlignment="1" applyProtection="1">
      <alignment shrinkToFit="1"/>
      <protection locked="0"/>
    </xf>
    <xf numFmtId="0" fontId="4" fillId="0" borderId="36" xfId="2" applyFont="1" applyFill="1" applyBorder="1" applyAlignment="1">
      <alignment horizontal="center" vertical="top" wrapText="1"/>
    </xf>
    <xf numFmtId="0" fontId="4" fillId="0" borderId="17" xfId="2" applyFont="1" applyFill="1" applyBorder="1" applyAlignment="1">
      <alignment horizontal="center" vertical="top" wrapText="1"/>
    </xf>
    <xf numFmtId="164" fontId="5" fillId="0" borderId="10" xfId="9" applyNumberFormat="1" applyFont="1" applyFill="1" applyBorder="1" applyAlignment="1" applyProtection="1">
      <alignment vertical="top" wrapText="1"/>
      <protection locked="0"/>
    </xf>
    <xf numFmtId="164" fontId="4" fillId="0" borderId="10" xfId="9" applyNumberFormat="1" applyFont="1" applyFill="1" applyBorder="1" applyAlignment="1" applyProtection="1">
      <alignment vertical="top" wrapText="1"/>
      <protection locked="0"/>
    </xf>
    <xf numFmtId="164" fontId="5" fillId="0" borderId="31" xfId="9" applyNumberFormat="1" applyFont="1" applyFill="1" applyBorder="1" applyAlignment="1" applyProtection="1">
      <alignment vertical="top" wrapText="1"/>
      <protection locked="0"/>
    </xf>
    <xf numFmtId="164" fontId="5" fillId="0" borderId="9" xfId="9" applyNumberFormat="1" applyFont="1" applyFill="1" applyBorder="1" applyAlignment="1" applyProtection="1">
      <alignment vertical="top" wrapText="1"/>
      <protection locked="0"/>
    </xf>
    <xf numFmtId="164" fontId="5" fillId="2" borderId="10" xfId="9" applyNumberFormat="1" applyFont="1" applyFill="1" applyBorder="1" applyAlignment="1" applyProtection="1">
      <alignment vertical="top" wrapText="1"/>
      <protection locked="0"/>
    </xf>
    <xf numFmtId="164" fontId="5" fillId="2" borderId="33" xfId="9" applyNumberFormat="1" applyFont="1" applyFill="1" applyBorder="1" applyAlignment="1" applyProtection="1">
      <alignment vertical="top" wrapText="1"/>
      <protection locked="0"/>
    </xf>
    <xf numFmtId="4" fontId="5" fillId="2" borderId="13" xfId="9" applyNumberFormat="1" applyFont="1" applyFill="1" applyBorder="1" applyAlignment="1" applyProtection="1">
      <alignment horizontal="center" vertical="center"/>
      <protection locked="0"/>
    </xf>
    <xf numFmtId="4" fontId="5" fillId="2" borderId="46" xfId="9" applyNumberFormat="1" applyFont="1" applyFill="1" applyBorder="1" applyAlignment="1" applyProtection="1">
      <alignment horizontal="center" vertical="center"/>
      <protection locked="0"/>
    </xf>
    <xf numFmtId="4" fontId="5" fillId="2" borderId="30" xfId="9" applyNumberFormat="1" applyFont="1" applyFill="1" applyBorder="1" applyAlignment="1" applyProtection="1">
      <alignment horizontal="center" vertical="center"/>
      <protection locked="0"/>
    </xf>
    <xf numFmtId="4" fontId="5" fillId="2" borderId="1" xfId="9" applyNumberFormat="1" applyFont="1" applyFill="1" applyBorder="1" applyAlignment="1" applyProtection="1">
      <alignment horizontal="center" vertical="center"/>
      <protection locked="0"/>
    </xf>
    <xf numFmtId="4" fontId="5" fillId="2" borderId="14" xfId="9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4" fontId="4" fillId="0" borderId="15" xfId="2" applyNumberFormat="1" applyFont="1" applyFill="1" applyBorder="1" applyProtection="1">
      <protection locked="0"/>
    </xf>
    <xf numFmtId="4" fontId="4" fillId="0" borderId="15" xfId="9" applyNumberFormat="1" applyFont="1" applyBorder="1" applyProtection="1">
      <protection locked="0"/>
    </xf>
    <xf numFmtId="4" fontId="4" fillId="0" borderId="16" xfId="9" applyNumberFormat="1" applyFont="1" applyBorder="1" applyProtection="1">
      <protection locked="0"/>
    </xf>
    <xf numFmtId="4" fontId="4" fillId="0" borderId="15" xfId="2" applyNumberFormat="1" applyFont="1" applyBorder="1" applyProtection="1">
      <protection locked="0"/>
    </xf>
    <xf numFmtId="4" fontId="4" fillId="0" borderId="60" xfId="9" applyNumberFormat="1" applyFont="1" applyBorder="1" applyProtection="1">
      <protection locked="0"/>
    </xf>
    <xf numFmtId="4" fontId="4" fillId="0" borderId="61" xfId="9" applyNumberFormat="1" applyFont="1" applyBorder="1" applyProtection="1">
      <protection locked="0"/>
    </xf>
    <xf numFmtId="4" fontId="4" fillId="0" borderId="31" xfId="9" applyNumberFormat="1" applyFont="1" applyBorder="1" applyProtection="1">
      <protection locked="0"/>
    </xf>
    <xf numFmtId="4" fontId="4" fillId="0" borderId="62" xfId="9" applyNumberFormat="1" applyFont="1" applyBorder="1" applyProtection="1">
      <protection locked="0"/>
    </xf>
    <xf numFmtId="4" fontId="4" fillId="0" borderId="0" xfId="9" applyNumberFormat="1" applyFont="1" applyBorder="1" applyProtection="1">
      <protection locked="0"/>
    </xf>
    <xf numFmtId="4" fontId="4" fillId="0" borderId="0" xfId="2" applyNumberFormat="1" applyFont="1" applyBorder="1" applyProtection="1">
      <protection locked="0"/>
    </xf>
    <xf numFmtId="4" fontId="4" fillId="0" borderId="63" xfId="9" applyNumberFormat="1" applyFont="1" applyBorder="1" applyProtection="1">
      <protection locked="0"/>
    </xf>
    <xf numFmtId="4" fontId="4" fillId="0" borderId="64" xfId="9" applyNumberFormat="1" applyFont="1" applyBorder="1" applyProtection="1">
      <protection locked="0"/>
    </xf>
    <xf numFmtId="4" fontId="4" fillId="3" borderId="16" xfId="9" applyNumberFormat="1" applyFont="1" applyFill="1" applyBorder="1" applyProtection="1">
      <protection locked="0"/>
    </xf>
    <xf numFmtId="4" fontId="4" fillId="0" borderId="8" xfId="9" applyNumberFormat="1" applyFont="1" applyBorder="1" applyAlignment="1" applyProtection="1">
      <alignment horizontal="right"/>
      <protection locked="0"/>
    </xf>
    <xf numFmtId="4" fontId="4" fillId="0" borderId="0" xfId="9" applyNumberFormat="1" applyFont="1" applyFill="1" applyBorder="1" applyProtection="1">
      <protection locked="0"/>
    </xf>
    <xf numFmtId="4" fontId="4" fillId="0" borderId="65" xfId="9" applyNumberFormat="1" applyFont="1" applyBorder="1" applyProtection="1">
      <protection locked="0"/>
    </xf>
    <xf numFmtId="4" fontId="4" fillId="0" borderId="66" xfId="9" applyNumberFormat="1" applyFont="1" applyBorder="1" applyProtection="1">
      <protection locked="0"/>
    </xf>
    <xf numFmtId="4" fontId="4" fillId="0" borderId="67" xfId="9" applyNumberFormat="1" applyFont="1" applyBorder="1" applyProtection="1">
      <protection locked="0"/>
    </xf>
    <xf numFmtId="4" fontId="4" fillId="0" borderId="32" xfId="9" applyNumberFormat="1" applyFont="1" applyBorder="1" applyAlignment="1" applyProtection="1">
      <alignment horizontal="right"/>
      <protection locked="0"/>
    </xf>
    <xf numFmtId="0" fontId="6" fillId="0" borderId="40" xfId="0" applyNumberFormat="1" applyFont="1" applyFill="1" applyBorder="1" applyAlignment="1" applyProtection="1">
      <alignment horizontal="center" vertical="center"/>
      <protection locked="0"/>
    </xf>
    <xf numFmtId="14" fontId="0" fillId="3" borderId="37" xfId="0" applyNumberFormat="1" applyFill="1" applyBorder="1" applyAlignment="1" applyProtection="1">
      <alignment vertical="center"/>
      <protection locked="0"/>
    </xf>
    <xf numFmtId="0" fontId="0" fillId="3" borderId="37" xfId="0" applyNumberFormat="1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vertical="center"/>
      <protection locked="0"/>
    </xf>
    <xf numFmtId="0" fontId="0" fillId="3" borderId="38" xfId="0" applyFill="1" applyBorder="1" applyAlignment="1" applyProtection="1">
      <alignment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14" fontId="0" fillId="3" borderId="16" xfId="0" applyNumberFormat="1" applyFill="1" applyBorder="1" applyAlignment="1" applyProtection="1">
      <alignment vertical="center"/>
      <protection locked="0"/>
    </xf>
    <xf numFmtId="0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14" fontId="0" fillId="3" borderId="18" xfId="0" applyNumberFormat="1" applyFill="1" applyBorder="1" applyAlignment="1" applyProtection="1">
      <alignment vertical="center"/>
      <protection locked="0"/>
    </xf>
    <xf numFmtId="0" fontId="0" fillId="3" borderId="18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4" fontId="5" fillId="0" borderId="8" xfId="0" applyNumberFormat="1" applyFont="1" applyFill="1" applyBorder="1" applyAlignment="1" applyProtection="1">
      <alignment vertical="top"/>
      <protection locked="0"/>
    </xf>
    <xf numFmtId="4" fontId="4" fillId="0" borderId="8" xfId="0" applyNumberFormat="1" applyFont="1" applyFill="1" applyBorder="1" applyAlignment="1" applyProtection="1">
      <alignment vertical="top"/>
      <protection locked="0"/>
    </xf>
    <xf numFmtId="4" fontId="5" fillId="3" borderId="16" xfId="0" applyNumberFormat="1" applyFont="1" applyFill="1" applyBorder="1" applyAlignment="1" applyProtection="1">
      <alignment vertical="top"/>
      <protection locked="0"/>
    </xf>
    <xf numFmtId="4" fontId="5" fillId="0" borderId="16" xfId="0" applyNumberFormat="1" applyFont="1" applyFill="1" applyBorder="1" applyAlignment="1" applyProtection="1">
      <alignment vertical="top"/>
      <protection locked="0"/>
    </xf>
    <xf numFmtId="4" fontId="4" fillId="3" borderId="16" xfId="0" applyNumberFormat="1" applyFont="1" applyFill="1" applyBorder="1" applyAlignment="1" applyProtection="1">
      <alignment vertical="top"/>
      <protection locked="0"/>
    </xf>
    <xf numFmtId="4" fontId="4" fillId="0" borderId="16" xfId="0" applyNumberFormat="1" applyFont="1" applyFill="1" applyBorder="1" applyAlignment="1" applyProtection="1">
      <alignment vertical="top"/>
      <protection locked="0"/>
    </xf>
    <xf numFmtId="4" fontId="5" fillId="3" borderId="15" xfId="0" applyNumberFormat="1" applyFont="1" applyFill="1" applyBorder="1" applyAlignment="1" applyProtection="1">
      <alignment vertical="top"/>
      <protection locked="0"/>
    </xf>
    <xf numFmtId="4" fontId="4" fillId="3" borderId="15" xfId="0" applyNumberFormat="1" applyFont="1" applyFill="1" applyBorder="1" applyAlignment="1" applyProtection="1">
      <alignment vertical="top"/>
      <protection locked="0"/>
    </xf>
    <xf numFmtId="4" fontId="5" fillId="0" borderId="15" xfId="0" applyNumberFormat="1" applyFont="1" applyFill="1" applyBorder="1" applyAlignment="1" applyProtection="1">
      <alignment vertical="top"/>
      <protection locked="0"/>
    </xf>
    <xf numFmtId="4" fontId="4" fillId="0" borderId="15" xfId="0" applyNumberFormat="1" applyFont="1" applyFill="1" applyBorder="1" applyAlignment="1" applyProtection="1">
      <alignment vertical="top"/>
      <protection locked="0"/>
    </xf>
    <xf numFmtId="4" fontId="5" fillId="0" borderId="36" xfId="3" applyNumberFormat="1" applyFont="1" applyFill="1" applyBorder="1" applyAlignment="1" applyProtection="1">
      <alignment vertical="top"/>
      <protection locked="0"/>
    </xf>
    <xf numFmtId="4" fontId="5" fillId="0" borderId="31" xfId="3" applyNumberFormat="1" applyFont="1" applyFill="1" applyBorder="1" applyAlignment="1" applyProtection="1">
      <alignment vertical="top"/>
      <protection locked="0"/>
    </xf>
    <xf numFmtId="4" fontId="5" fillId="0" borderId="7" xfId="3" applyNumberFormat="1" applyFont="1" applyFill="1" applyBorder="1" applyAlignment="1" applyProtection="1">
      <alignment vertical="top"/>
      <protection locked="0"/>
    </xf>
    <xf numFmtId="4" fontId="5" fillId="0" borderId="15" xfId="3" applyNumberFormat="1" applyFont="1" applyFill="1" applyBorder="1" applyAlignment="1" applyProtection="1">
      <alignment vertical="top"/>
      <protection locked="0"/>
    </xf>
    <xf numFmtId="4" fontId="5" fillId="0" borderId="16" xfId="3" applyNumberFormat="1" applyFont="1" applyFill="1" applyBorder="1" applyAlignment="1" applyProtection="1">
      <alignment vertical="top"/>
      <protection locked="0"/>
    </xf>
    <xf numFmtId="4" fontId="5" fillId="0" borderId="15" xfId="0" applyNumberFormat="1" applyFont="1" applyBorder="1" applyAlignment="1" applyProtection="1">
      <alignment vertical="top"/>
      <protection locked="0"/>
    </xf>
    <xf numFmtId="4" fontId="5" fillId="0" borderId="16" xfId="0" applyNumberFormat="1" applyFont="1" applyBorder="1" applyAlignment="1" applyProtection="1">
      <alignment vertical="top"/>
      <protection locked="0"/>
    </xf>
    <xf numFmtId="4" fontId="5" fillId="2" borderId="15" xfId="0" applyNumberFormat="1" applyFont="1" applyFill="1" applyBorder="1" applyAlignment="1" applyProtection="1">
      <alignment vertical="top"/>
      <protection locked="0"/>
    </xf>
    <xf numFmtId="4" fontId="5" fillId="2" borderId="16" xfId="0" applyNumberFormat="1" applyFont="1" applyFill="1" applyBorder="1" applyAlignment="1" applyProtection="1">
      <alignment vertical="top"/>
      <protection locked="0"/>
    </xf>
    <xf numFmtId="4" fontId="5" fillId="2" borderId="8" xfId="0" applyNumberFormat="1" applyFont="1" applyFill="1" applyBorder="1" applyAlignment="1" applyProtection="1">
      <alignment vertical="top"/>
      <protection locked="0"/>
    </xf>
    <xf numFmtId="4" fontId="4" fillId="0" borderId="15" xfId="0" applyNumberFormat="1" applyFont="1" applyBorder="1" applyAlignment="1" applyProtection="1">
      <alignment vertical="top"/>
      <protection locked="0"/>
    </xf>
    <xf numFmtId="4" fontId="4" fillId="0" borderId="16" xfId="0" applyNumberFormat="1" applyFont="1" applyBorder="1" applyAlignment="1" applyProtection="1">
      <alignment vertical="top"/>
      <protection locked="0"/>
    </xf>
    <xf numFmtId="4" fontId="5" fillId="2" borderId="17" xfId="0" applyNumberFormat="1" applyFont="1" applyFill="1" applyBorder="1" applyAlignment="1" applyProtection="1">
      <alignment vertical="top"/>
      <protection locked="0"/>
    </xf>
    <xf numFmtId="4" fontId="5" fillId="2" borderId="18" xfId="0" applyNumberFormat="1" applyFont="1" applyFill="1" applyBorder="1" applyAlignment="1" applyProtection="1">
      <alignment vertical="top"/>
      <protection locked="0"/>
    </xf>
    <xf numFmtId="4" fontId="5" fillId="2" borderId="32" xfId="0" applyNumberFormat="1" applyFont="1" applyFill="1" applyBorder="1" applyAlignment="1" applyProtection="1">
      <alignment vertical="top"/>
      <protection locked="0"/>
    </xf>
    <xf numFmtId="4" fontId="5" fillId="0" borderId="40" xfId="3" applyNumberFormat="1" applyFont="1" applyFill="1" applyBorder="1" applyAlignment="1" applyProtection="1">
      <alignment vertical="top"/>
      <protection locked="0"/>
    </xf>
    <xf numFmtId="4" fontId="5" fillId="0" borderId="37" xfId="3" applyNumberFormat="1" applyFont="1" applyFill="1" applyBorder="1" applyAlignment="1" applyProtection="1">
      <alignment vertical="top"/>
      <protection locked="0"/>
    </xf>
    <xf numFmtId="4" fontId="5" fillId="0" borderId="38" xfId="3" applyNumberFormat="1" applyFont="1" applyFill="1" applyBorder="1" applyAlignment="1" applyProtection="1">
      <alignment vertical="top"/>
      <protection locked="0"/>
    </xf>
    <xf numFmtId="4" fontId="5" fillId="0" borderId="9" xfId="3" applyNumberFormat="1" applyFont="1" applyFill="1" applyBorder="1" applyAlignment="1" applyProtection="1">
      <alignment vertical="top"/>
      <protection locked="0"/>
    </xf>
    <xf numFmtId="4" fontId="5" fillId="0" borderId="10" xfId="0" applyNumberFormat="1" applyFont="1" applyFill="1" applyBorder="1" applyAlignment="1" applyProtection="1">
      <alignment vertical="top"/>
      <protection locked="0"/>
    </xf>
    <xf numFmtId="4" fontId="4" fillId="0" borderId="10" xfId="0" applyNumberFormat="1" applyFont="1" applyFill="1" applyBorder="1" applyAlignment="1" applyProtection="1">
      <alignment vertical="top"/>
      <protection locked="0"/>
    </xf>
    <xf numFmtId="4" fontId="5" fillId="2" borderId="10" xfId="0" applyNumberFormat="1" applyFont="1" applyFill="1" applyBorder="1" applyAlignment="1" applyProtection="1">
      <alignment vertical="top"/>
      <protection locked="0"/>
    </xf>
    <xf numFmtId="4" fontId="5" fillId="2" borderId="33" xfId="0" applyNumberFormat="1" applyFont="1" applyFill="1" applyBorder="1" applyAlignment="1" applyProtection="1">
      <alignment vertical="top"/>
      <protection locked="0"/>
    </xf>
    <xf numFmtId="164" fontId="5" fillId="3" borderId="31" xfId="9" applyNumberFormat="1" applyFont="1" applyFill="1" applyBorder="1" applyAlignment="1" applyProtection="1">
      <alignment vertical="top"/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4" fontId="4" fillId="0" borderId="0" xfId="2" applyNumberFormat="1" applyFont="1" applyFill="1" applyBorder="1" applyProtection="1">
      <protection locked="0"/>
    </xf>
    <xf numFmtId="4" fontId="4" fillId="0" borderId="0" xfId="9" applyNumberFormat="1" applyFont="1" applyFill="1" applyBorder="1" applyAlignment="1" applyProtection="1">
      <alignment horizontal="right"/>
      <protection locked="0"/>
    </xf>
    <xf numFmtId="4" fontId="4" fillId="3" borderId="18" xfId="9" applyNumberFormat="1" applyFont="1" applyFill="1" applyBorder="1" applyProtection="1"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4" fontId="4" fillId="3" borderId="15" xfId="0" applyNumberFormat="1" applyFont="1" applyFill="1" applyBorder="1" applyAlignment="1" applyProtection="1">
      <alignment horizontal="center" vertical="center"/>
      <protection locked="0"/>
    </xf>
    <xf numFmtId="4" fontId="4" fillId="3" borderId="16" xfId="0" applyNumberFormat="1" applyFont="1" applyFill="1" applyBorder="1" applyAlignment="1" applyProtection="1">
      <alignment horizontal="center" vertical="center"/>
      <protection locked="0"/>
    </xf>
    <xf numFmtId="4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5" fillId="2" borderId="33" xfId="9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8" applyFont="1" applyFill="1" applyBorder="1" applyAlignment="1" applyProtection="1">
      <alignment horizontal="center" vertical="top"/>
    </xf>
    <xf numFmtId="0" fontId="15" fillId="0" borderId="0" xfId="2" applyFont="1" applyFill="1" applyAlignment="1">
      <alignment horizontal="center" vertical="top"/>
    </xf>
    <xf numFmtId="0" fontId="15" fillId="0" borderId="0" xfId="2" applyFont="1" applyFill="1" applyAlignment="1">
      <alignment horizontal="center"/>
    </xf>
    <xf numFmtId="0" fontId="16" fillId="0" borderId="0" xfId="8" applyNumberFormat="1" applyFont="1" applyFill="1" applyBorder="1" applyAlignment="1" applyProtection="1">
      <alignment horizontal="center" vertical="top"/>
    </xf>
    <xf numFmtId="0" fontId="15" fillId="0" borderId="0" xfId="9" applyNumberFormat="1" applyFont="1" applyFill="1" applyBorder="1" applyAlignment="1" applyProtection="1">
      <alignment horizontal="center" vertical="center"/>
      <protection locked="0"/>
    </xf>
    <xf numFmtId="0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Alignment="1">
      <alignment horizontal="left" vertical="top"/>
    </xf>
    <xf numFmtId="4" fontId="5" fillId="2" borderId="40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37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38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2" xfId="9" applyNumberFormat="1" applyFont="1" applyFill="1" applyBorder="1" applyAlignment="1" applyProtection="1">
      <alignment horizontal="center" vertical="center"/>
      <protection locked="0"/>
    </xf>
    <xf numFmtId="4" fontId="5" fillId="2" borderId="3" xfId="9" applyNumberFormat="1" applyFont="1" applyFill="1" applyBorder="1" applyAlignment="1" applyProtection="1">
      <alignment horizontal="center" vertical="center"/>
      <protection locked="0"/>
    </xf>
    <xf numFmtId="4" fontId="5" fillId="2" borderId="4" xfId="9" applyNumberFormat="1" applyFont="1" applyFill="1" applyBorder="1" applyAlignment="1" applyProtection="1">
      <alignment horizontal="center" vertical="center"/>
      <protection locked="0"/>
    </xf>
    <xf numFmtId="0" fontId="15" fillId="0" borderId="0" xfId="8" applyFont="1" applyFill="1" applyBorder="1" applyAlignment="1" applyProtection="1">
      <alignment horizontal="center" vertical="top"/>
    </xf>
    <xf numFmtId="0" fontId="15" fillId="0" borderId="0" xfId="2" applyFont="1" applyFill="1" applyAlignment="1" applyProtection="1">
      <alignment horizontal="center"/>
      <protection locked="0"/>
    </xf>
    <xf numFmtId="4" fontId="5" fillId="2" borderId="78" xfId="9" applyNumberFormat="1" applyFont="1" applyFill="1" applyBorder="1" applyAlignment="1" applyProtection="1">
      <alignment horizontal="center" vertical="center"/>
      <protection locked="0"/>
    </xf>
    <xf numFmtId="4" fontId="5" fillId="2" borderId="15" xfId="2" applyNumberFormat="1" applyFont="1" applyFill="1" applyBorder="1" applyProtection="1">
      <protection locked="0"/>
    </xf>
    <xf numFmtId="4" fontId="5" fillId="2" borderId="17" xfId="2" applyNumberFormat="1" applyFont="1" applyFill="1" applyBorder="1" applyProtection="1">
      <protection locked="0"/>
    </xf>
    <xf numFmtId="4" fontId="5" fillId="0" borderId="15" xfId="2" applyNumberFormat="1" applyFont="1" applyBorder="1" applyProtection="1">
      <protection locked="0"/>
    </xf>
    <xf numFmtId="4" fontId="5" fillId="0" borderId="15" xfId="2" applyNumberFormat="1" applyFont="1" applyFill="1" applyBorder="1" applyProtection="1">
      <protection locked="0"/>
    </xf>
    <xf numFmtId="164" fontId="5" fillId="3" borderId="36" xfId="9" applyNumberFormat="1" applyFont="1" applyFill="1" applyBorder="1" applyAlignment="1" applyProtection="1">
      <alignment vertical="top"/>
      <protection locked="0"/>
    </xf>
    <xf numFmtId="164" fontId="5" fillId="3" borderId="31" xfId="9" applyNumberFormat="1" applyFont="1" applyFill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0" xfId="2" applyFont="1" applyFill="1" applyBorder="1"/>
    <xf numFmtId="0" fontId="5" fillId="0" borderId="0" xfId="2" applyFont="1"/>
    <xf numFmtId="4" fontId="5" fillId="0" borderId="15" xfId="9" applyNumberFormat="1" applyFont="1" applyBorder="1" applyProtection="1">
      <protection locked="0"/>
    </xf>
    <xf numFmtId="4" fontId="5" fillId="0" borderId="16" xfId="9" applyNumberFormat="1" applyFont="1" applyBorder="1" applyProtection="1">
      <protection locked="0"/>
    </xf>
    <xf numFmtId="0" fontId="5" fillId="2" borderId="8" xfId="2" applyFont="1" applyFill="1" applyBorder="1" applyAlignment="1">
      <alignment horizontal="right" vertical="top" wrapText="1"/>
    </xf>
    <xf numFmtId="164" fontId="5" fillId="0" borderId="40" xfId="9" applyNumberFormat="1" applyFont="1" applyFill="1" applyBorder="1" applyAlignment="1" applyProtection="1">
      <alignment vertical="top" wrapText="1"/>
      <protection locked="0"/>
    </xf>
    <xf numFmtId="164" fontId="5" fillId="0" borderId="37" xfId="9" applyNumberFormat="1" applyFont="1" applyFill="1" applyBorder="1" applyAlignment="1" applyProtection="1">
      <alignment vertical="top" wrapText="1"/>
      <protection locked="0"/>
    </xf>
    <xf numFmtId="164" fontId="5" fillId="0" borderId="38" xfId="9" applyNumberFormat="1" applyFont="1" applyFill="1" applyBorder="1" applyAlignment="1" applyProtection="1">
      <alignment vertical="top" wrapText="1"/>
      <protection locked="0"/>
    </xf>
    <xf numFmtId="164" fontId="5" fillId="0" borderId="37" xfId="9" applyNumberFormat="1" applyFont="1" applyBorder="1" applyAlignment="1" applyProtection="1">
      <alignment vertical="top" wrapText="1"/>
      <protection locked="0"/>
    </xf>
    <xf numFmtId="0" fontId="15" fillId="0" borderId="0" xfId="2" applyNumberFormat="1" applyFont="1" applyAlignment="1">
      <alignment horizontal="center" vertical="top"/>
    </xf>
    <xf numFmtId="0" fontId="15" fillId="0" borderId="0" xfId="9" applyNumberFormat="1" applyFont="1" applyAlignment="1" applyProtection="1">
      <alignment horizontal="center"/>
      <protection locked="0"/>
    </xf>
    <xf numFmtId="0" fontId="15" fillId="0" borderId="0" xfId="2" applyNumberFormat="1" applyFont="1" applyAlignment="1" applyProtection="1">
      <alignment horizontal="center"/>
      <protection locked="0"/>
    </xf>
    <xf numFmtId="0" fontId="15" fillId="0" borderId="0" xfId="2" applyNumberFormat="1" applyFont="1" applyAlignment="1">
      <alignment horizontal="center"/>
    </xf>
    <xf numFmtId="0" fontId="5" fillId="2" borderId="7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top"/>
      <protection locked="0"/>
    </xf>
    <xf numFmtId="164" fontId="5" fillId="0" borderId="7" xfId="9" applyNumberFormat="1" applyFont="1" applyBorder="1" applyAlignment="1" applyProtection="1">
      <alignment vertical="top" wrapText="1"/>
      <protection locked="0"/>
    </xf>
    <xf numFmtId="164" fontId="4" fillId="0" borderId="8" xfId="9" applyNumberFormat="1" applyFont="1" applyBorder="1" applyAlignment="1" applyProtection="1">
      <alignment vertical="top" wrapText="1"/>
      <protection locked="0"/>
    </xf>
    <xf numFmtId="164" fontId="5" fillId="0" borderId="8" xfId="9" applyNumberFormat="1" applyFont="1" applyBorder="1" applyAlignment="1" applyProtection="1">
      <alignment vertical="top" wrapText="1"/>
      <protection locked="0"/>
    </xf>
    <xf numFmtId="164" fontId="5" fillId="0" borderId="72" xfId="9" applyNumberFormat="1" applyFont="1" applyFill="1" applyBorder="1" applyAlignment="1" applyProtection="1">
      <alignment vertical="top" wrapText="1"/>
      <protection locked="0"/>
    </xf>
    <xf numFmtId="164" fontId="4" fillId="0" borderId="85" xfId="9" applyNumberFormat="1" applyFont="1" applyFill="1" applyBorder="1" applyAlignment="1" applyProtection="1">
      <alignment vertical="top" wrapText="1"/>
      <protection locked="0"/>
    </xf>
    <xf numFmtId="164" fontId="5" fillId="0" borderId="85" xfId="9" applyNumberFormat="1" applyFont="1" applyFill="1" applyBorder="1" applyAlignment="1" applyProtection="1">
      <alignment vertical="top" wrapText="1"/>
      <protection locked="0"/>
    </xf>
    <xf numFmtId="164" fontId="5" fillId="2" borderId="85" xfId="9" applyNumberFormat="1" applyFont="1" applyFill="1" applyBorder="1" applyAlignment="1" applyProtection="1">
      <alignment vertical="top" wrapText="1"/>
      <protection locked="0"/>
    </xf>
    <xf numFmtId="164" fontId="5" fillId="2" borderId="42" xfId="9" applyNumberFormat="1" applyFont="1" applyFill="1" applyBorder="1" applyAlignment="1" applyProtection="1">
      <alignment vertical="top" wrapText="1"/>
      <protection locked="0"/>
    </xf>
    <xf numFmtId="0" fontId="5" fillId="2" borderId="86" xfId="8" applyFont="1" applyFill="1" applyBorder="1" applyAlignment="1" applyProtection="1">
      <alignment horizontal="center" vertical="top"/>
      <protection locked="0"/>
    </xf>
    <xf numFmtId="0" fontId="5" fillId="2" borderId="73" xfId="8" applyFont="1" applyFill="1" applyBorder="1" applyAlignment="1" applyProtection="1">
      <alignment horizontal="center" vertical="top"/>
      <protection locked="0"/>
    </xf>
    <xf numFmtId="4" fontId="5" fillId="2" borderId="50" xfId="9" applyNumberFormat="1" applyFont="1" applyFill="1" applyBorder="1" applyAlignment="1" applyProtection="1">
      <alignment horizontal="center" vertical="center" wrapText="1"/>
      <protection locked="0"/>
    </xf>
    <xf numFmtId="164" fontId="5" fillId="0" borderId="36" xfId="9" applyNumberFormat="1" applyFont="1" applyFill="1" applyBorder="1" applyAlignment="1" applyProtection="1">
      <alignment vertical="top" wrapText="1"/>
      <protection locked="0"/>
    </xf>
    <xf numFmtId="0" fontId="5" fillId="2" borderId="78" xfId="8" applyFont="1" applyFill="1" applyBorder="1" applyAlignment="1" applyProtection="1">
      <alignment horizontal="center" vertical="top"/>
      <protection locked="0"/>
    </xf>
    <xf numFmtId="4" fontId="5" fillId="2" borderId="42" xfId="9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9" applyNumberFormat="1" applyFont="1" applyFill="1" applyBorder="1" applyProtection="1">
      <protection locked="0"/>
    </xf>
    <xf numFmtId="4" fontId="5" fillId="0" borderId="16" xfId="9" applyNumberFormat="1" applyFont="1" applyFill="1" applyBorder="1" applyProtection="1">
      <protection locked="0"/>
    </xf>
    <xf numFmtId="4" fontId="4" fillId="0" borderId="15" xfId="9" applyNumberFormat="1" applyFont="1" applyFill="1" applyBorder="1" applyProtection="1">
      <protection locked="0"/>
    </xf>
    <xf numFmtId="4" fontId="4" fillId="0" borderId="16" xfId="9" applyNumberFormat="1" applyFont="1" applyFill="1" applyBorder="1" applyProtection="1"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5" fillId="0" borderId="15" xfId="0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164" fontId="5" fillId="0" borderId="36" xfId="9" applyNumberFormat="1" applyFont="1" applyFill="1" applyBorder="1" applyAlignment="1" applyProtection="1">
      <alignment vertical="top"/>
      <protection locked="0"/>
    </xf>
    <xf numFmtId="0" fontId="5" fillId="0" borderId="37" xfId="2" applyFont="1" applyFill="1" applyBorder="1" applyAlignment="1" applyProtection="1">
      <alignment vertical="top" wrapText="1"/>
    </xf>
    <xf numFmtId="0" fontId="4" fillId="4" borderId="16" xfId="0" applyFont="1" applyFill="1" applyBorder="1" applyAlignment="1" applyProtection="1">
      <alignment vertical="center" wrapText="1"/>
    </xf>
    <xf numFmtId="0" fontId="5" fillId="0" borderId="16" xfId="2" applyFont="1" applyFill="1" applyBorder="1" applyAlignment="1" applyProtection="1">
      <alignment vertical="top" wrapText="1"/>
    </xf>
    <xf numFmtId="0" fontId="4" fillId="0" borderId="16" xfId="2" applyFont="1" applyFill="1" applyBorder="1" applyAlignment="1" applyProtection="1">
      <alignment vertical="top" wrapText="1"/>
    </xf>
    <xf numFmtId="14" fontId="5" fillId="0" borderId="16" xfId="2" applyNumberFormat="1" applyFont="1" applyFill="1" applyBorder="1" applyAlignment="1" applyProtection="1">
      <alignment vertical="top" wrapText="1"/>
    </xf>
    <xf numFmtId="0" fontId="5" fillId="2" borderId="16" xfId="2" applyFont="1" applyFill="1" applyBorder="1" applyAlignment="1" applyProtection="1">
      <alignment vertical="top" wrapText="1"/>
    </xf>
    <xf numFmtId="0" fontId="5" fillId="2" borderId="18" xfId="2" applyFont="1" applyFill="1" applyBorder="1" applyAlignment="1" applyProtection="1">
      <alignment vertical="top" wrapText="1"/>
    </xf>
    <xf numFmtId="4" fontId="16" fillId="0" borderId="0" xfId="9" applyNumberFormat="1" applyFont="1" applyFill="1" applyBorder="1" applyAlignment="1" applyProtection="1">
      <alignment horizontal="center" vertical="center"/>
      <protection locked="0"/>
    </xf>
    <xf numFmtId="0" fontId="16" fillId="0" borderId="0" xfId="8" applyFont="1" applyFill="1" applyBorder="1" applyAlignment="1" applyProtection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8" applyFont="1" applyFill="1" applyBorder="1" applyAlignment="1" applyProtection="1">
      <alignment horizontal="center" vertical="center"/>
      <protection locked="0"/>
    </xf>
    <xf numFmtId="4" fontId="15" fillId="0" borderId="0" xfId="2" applyNumberFormat="1" applyFont="1" applyAlignment="1" applyProtection="1">
      <alignment horizontal="center" vertical="center"/>
      <protection locked="0"/>
    </xf>
    <xf numFmtId="0" fontId="15" fillId="0" borderId="0" xfId="2" applyNumberFormat="1" applyFont="1" applyFill="1" applyAlignment="1" applyProtection="1">
      <alignment horizontal="center" vertical="center"/>
      <protection locked="0"/>
    </xf>
    <xf numFmtId="0" fontId="15" fillId="0" borderId="0" xfId="8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Alignment="1">
      <alignment horizontal="center" vertical="center"/>
    </xf>
    <xf numFmtId="0" fontId="15" fillId="0" borderId="0" xfId="8" applyNumberFormat="1" applyFont="1" applyFill="1" applyBorder="1" applyAlignment="1" applyProtection="1">
      <alignment horizontal="center" vertical="center"/>
      <protection locked="0"/>
    </xf>
    <xf numFmtId="4" fontId="5" fillId="0" borderId="10" xfId="3" applyNumberFormat="1" applyFont="1" applyFill="1" applyBorder="1" applyAlignment="1" applyProtection="1">
      <alignment vertical="top"/>
      <protection locked="0"/>
    </xf>
    <xf numFmtId="164" fontId="5" fillId="0" borderId="9" xfId="9" applyNumberFormat="1" applyFont="1" applyBorder="1" applyAlignment="1" applyProtection="1">
      <alignment vertical="top" wrapText="1"/>
      <protection locked="0"/>
    </xf>
    <xf numFmtId="4" fontId="5" fillId="2" borderId="71" xfId="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9" applyNumberFormat="1" applyFont="1" applyAlignment="1" applyProtection="1">
      <alignment horizontal="center" vertical="center"/>
      <protection locked="0"/>
    </xf>
    <xf numFmtId="4" fontId="15" fillId="0" borderId="0" xfId="9" applyNumberFormat="1" applyFont="1" applyAlignment="1" applyProtection="1">
      <alignment horizontal="center" vertical="center"/>
      <protection locked="0"/>
    </xf>
    <xf numFmtId="0" fontId="15" fillId="0" borderId="0" xfId="8" applyFont="1" applyFill="1" applyBorder="1" applyAlignment="1" applyProtection="1">
      <alignment horizontal="center" vertical="center"/>
    </xf>
    <xf numFmtId="0" fontId="15" fillId="0" borderId="0" xfId="2" applyFont="1" applyFill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4" fontId="5" fillId="2" borderId="59" xfId="9" applyNumberFormat="1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 applyProtection="1">
      <alignment vertical="top"/>
      <protection locked="0"/>
    </xf>
    <xf numFmtId="4" fontId="5" fillId="0" borderId="31" xfId="9" applyNumberFormat="1" applyFont="1" applyFill="1" applyBorder="1" applyAlignment="1" applyProtection="1">
      <alignment vertical="top" wrapText="1"/>
      <protection locked="0"/>
    </xf>
    <xf numFmtId="4" fontId="5" fillId="0" borderId="16" xfId="9" applyNumberFormat="1" applyFont="1" applyFill="1" applyBorder="1" applyAlignment="1" applyProtection="1">
      <alignment vertical="top" wrapText="1"/>
      <protection locked="0"/>
    </xf>
    <xf numFmtId="0" fontId="5" fillId="0" borderId="0" xfId="0" applyFont="1"/>
    <xf numFmtId="4" fontId="5" fillId="2" borderId="17" xfId="9" applyNumberFormat="1" applyFont="1" applyFill="1" applyBorder="1" applyProtection="1">
      <protection locked="0"/>
    </xf>
    <xf numFmtId="4" fontId="5" fillId="2" borderId="18" xfId="9" applyNumberFormat="1" applyFont="1" applyFill="1" applyBorder="1" applyProtection="1">
      <protection locked="0"/>
    </xf>
    <xf numFmtId="164" fontId="5" fillId="0" borderId="10" xfId="9" applyNumberFormat="1" applyFont="1" applyBorder="1" applyAlignment="1" applyProtection="1">
      <alignment vertical="top" wrapText="1"/>
      <protection locked="0"/>
    </xf>
    <xf numFmtId="0" fontId="1" fillId="0" borderId="0" xfId="4" applyFont="1" applyFill="1" applyBorder="1" applyAlignment="1" applyProtection="1">
      <alignment vertical="center"/>
    </xf>
    <xf numFmtId="0" fontId="1" fillId="0" borderId="0" xfId="4" applyFont="1" applyBorder="1" applyAlignment="1" applyProtection="1">
      <alignment vertical="center"/>
    </xf>
    <xf numFmtId="0" fontId="1" fillId="0" borderId="0" xfId="4" applyFont="1" applyFill="1" applyAlignment="1" applyProtection="1">
      <alignment vertical="center"/>
    </xf>
    <xf numFmtId="0" fontId="17" fillId="0" borderId="0" xfId="4" applyFont="1" applyFill="1" applyBorder="1" applyAlignment="1" applyProtection="1">
      <alignment horizontal="centerContinuous" vertical="center"/>
    </xf>
    <xf numFmtId="0" fontId="17" fillId="0" borderId="0" xfId="4" applyFont="1" applyBorder="1" applyAlignment="1" applyProtection="1">
      <alignment horizontal="centerContinuous" vertical="center"/>
    </xf>
    <xf numFmtId="0" fontId="1" fillId="0" borderId="0" xfId="4" applyFont="1" applyBorder="1" applyAlignment="1" applyProtection="1">
      <alignment horizontal="centerContinuous" vertical="center"/>
    </xf>
    <xf numFmtId="0" fontId="17" fillId="0" borderId="0" xfId="4" applyFont="1" applyFill="1" applyBorder="1" applyAlignment="1" applyProtection="1">
      <alignment horizontal="center" vertical="center"/>
    </xf>
    <xf numFmtId="0" fontId="17" fillId="0" borderId="0" xfId="4" applyFont="1" applyFill="1" applyBorder="1" applyAlignment="1" applyProtection="1">
      <alignment horizontal="left" vertical="center"/>
    </xf>
    <xf numFmtId="0" fontId="17" fillId="0" borderId="0" xfId="4" applyFont="1" applyFill="1" applyBorder="1" applyAlignment="1" applyProtection="1">
      <alignment vertical="center"/>
    </xf>
    <xf numFmtId="0" fontId="1" fillId="0" borderId="0" xfId="4" applyFont="1" applyBorder="1" applyAlignment="1" applyProtection="1">
      <alignment horizontal="left" vertical="center"/>
    </xf>
    <xf numFmtId="0" fontId="17" fillId="0" borderId="0" xfId="4" applyFont="1" applyFill="1" applyBorder="1" applyAlignment="1" applyProtection="1">
      <alignment horizontal="left" vertical="center" wrapText="1"/>
    </xf>
    <xf numFmtId="0" fontId="18" fillId="0" borderId="0" xfId="4" applyFont="1" applyFill="1" applyBorder="1" applyAlignment="1" applyProtection="1">
      <alignment horizontal="left" vertical="center" wrapText="1"/>
    </xf>
    <xf numFmtId="0" fontId="17" fillId="0" borderId="16" xfId="4" applyFont="1" applyFill="1" applyBorder="1" applyAlignment="1" applyProtection="1">
      <alignment horizontal="left" vertical="center" wrapText="1"/>
    </xf>
    <xf numFmtId="14" fontId="1" fillId="0" borderId="0" xfId="4" applyNumberFormat="1" applyFont="1" applyFill="1" applyBorder="1" applyAlignment="1" applyProtection="1">
      <alignment horizontal="center" vertical="center"/>
    </xf>
    <xf numFmtId="14" fontId="1" fillId="3" borderId="16" xfId="4" applyNumberFormat="1" applyFont="1" applyFill="1" applyBorder="1" applyAlignment="1" applyProtection="1">
      <alignment horizontal="center" vertical="center"/>
      <protection locked="0"/>
    </xf>
    <xf numFmtId="14" fontId="1" fillId="0" borderId="0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Border="1" applyAlignment="1" applyProtection="1">
      <alignment horizontal="center" vertical="center"/>
    </xf>
    <xf numFmtId="0" fontId="17" fillId="0" borderId="10" xfId="4" applyFont="1" applyFill="1" applyBorder="1" applyAlignment="1" applyProtection="1">
      <alignment vertical="center" wrapText="1"/>
    </xf>
    <xf numFmtId="1" fontId="1" fillId="3" borderId="16" xfId="4" applyNumberFormat="1" applyFont="1" applyFill="1" applyBorder="1" applyAlignment="1" applyProtection="1">
      <alignment horizontal="center" vertical="center"/>
      <protection locked="0"/>
    </xf>
    <xf numFmtId="0" fontId="17" fillId="0" borderId="10" xfId="4" applyFont="1" applyFill="1" applyBorder="1" applyAlignment="1" applyProtection="1">
      <alignment vertical="center"/>
    </xf>
    <xf numFmtId="0" fontId="1" fillId="0" borderId="0" xfId="4" applyFont="1" applyFill="1" applyBorder="1" applyAlignment="1" applyProtection="1">
      <alignment horizontal="center" vertical="center"/>
    </xf>
    <xf numFmtId="0" fontId="1" fillId="3" borderId="16" xfId="4" applyFont="1" applyFill="1" applyBorder="1" applyAlignment="1" applyProtection="1">
      <alignment horizontal="center" vertical="center" wrapText="1"/>
      <protection locked="0"/>
    </xf>
    <xf numFmtId="0" fontId="1" fillId="3" borderId="16" xfId="4" applyFont="1" applyFill="1" applyBorder="1" applyAlignment="1" applyProtection="1">
      <alignment horizontal="center" vertical="center"/>
      <protection locked="0"/>
    </xf>
    <xf numFmtId="0" fontId="17" fillId="0" borderId="0" xfId="4" applyFont="1" applyFill="1" applyBorder="1" applyAlignment="1" applyProtection="1">
      <alignment vertical="center" wrapText="1"/>
    </xf>
    <xf numFmtId="0" fontId="17" fillId="0" borderId="0" xfId="4" applyFont="1" applyFill="1" applyBorder="1" applyAlignment="1" applyProtection="1">
      <alignment horizontal="center" vertical="center" wrapText="1"/>
    </xf>
    <xf numFmtId="0" fontId="1" fillId="3" borderId="16" xfId="1" applyNumberFormat="1" applyFont="1" applyFill="1" applyBorder="1" applyAlignment="1" applyProtection="1">
      <alignment horizontal="center" vertical="center"/>
      <protection locked="0"/>
    </xf>
    <xf numFmtId="0" fontId="17" fillId="0" borderId="0" xfId="4" applyFont="1" applyBorder="1" applyAlignment="1" applyProtection="1">
      <alignment vertical="center" wrapText="1"/>
    </xf>
    <xf numFmtId="0" fontId="1" fillId="0" borderId="0" xfId="4" applyFont="1" applyFill="1" applyAlignment="1" applyProtection="1">
      <alignment horizontal="center" vertical="center"/>
    </xf>
    <xf numFmtId="49" fontId="1" fillId="2" borderId="16" xfId="4" applyNumberFormat="1" applyFont="1" applyFill="1" applyBorder="1" applyAlignment="1" applyProtection="1">
      <alignment horizontal="center" vertical="center"/>
      <protection locked="0"/>
    </xf>
    <xf numFmtId="10" fontId="1" fillId="0" borderId="0" xfId="1" applyNumberFormat="1" applyFont="1" applyFill="1" applyBorder="1" applyAlignment="1" applyProtection="1">
      <alignment horizontal="left" vertical="center"/>
    </xf>
    <xf numFmtId="0" fontId="1" fillId="0" borderId="0" xfId="4" applyFont="1" applyFill="1" applyAlignment="1" applyProtection="1">
      <alignment horizontal="left" vertical="center"/>
    </xf>
    <xf numFmtId="0" fontId="4" fillId="0" borderId="0" xfId="4" applyFont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14" fontId="1" fillId="5" borderId="16" xfId="10" applyNumberFormat="1" applyFont="1" applyFill="1" applyBorder="1" applyAlignment="1" applyProtection="1">
      <alignment horizontal="center" vertical="center"/>
      <protection locked="0"/>
    </xf>
    <xf numFmtId="14" fontId="17" fillId="3" borderId="16" xfId="4" applyNumberFormat="1" applyFont="1" applyFill="1" applyBorder="1" applyAlignment="1" applyProtection="1">
      <alignment horizontal="center" vertical="center"/>
      <protection locked="0"/>
    </xf>
    <xf numFmtId="4" fontId="5" fillId="2" borderId="19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44" xfId="9" applyNumberFormat="1" applyFont="1" applyFill="1" applyBorder="1" applyAlignment="1" applyProtection="1">
      <alignment horizontal="center" vertical="center" wrapText="1"/>
      <protection locked="0"/>
    </xf>
    <xf numFmtId="4" fontId="5" fillId="0" borderId="19" xfId="9" applyNumberFormat="1" applyFont="1" applyFill="1" applyBorder="1" applyAlignment="1" applyProtection="1">
      <alignment vertical="top"/>
      <protection locked="0"/>
    </xf>
    <xf numFmtId="4" fontId="5" fillId="0" borderId="25" xfId="9" applyNumberFormat="1" applyFont="1" applyFill="1" applyBorder="1" applyAlignment="1" applyProtection="1">
      <alignment vertical="top" wrapText="1"/>
      <protection locked="0"/>
    </xf>
    <xf numFmtId="4" fontId="5" fillId="0" borderId="7" xfId="9" applyNumberFormat="1" applyFont="1" applyFill="1" applyBorder="1" applyAlignment="1" applyProtection="1">
      <alignment vertical="top" wrapText="1"/>
      <protection locked="0"/>
    </xf>
    <xf numFmtId="4" fontId="5" fillId="0" borderId="8" xfId="9" applyNumberFormat="1" applyFont="1" applyFill="1" applyBorder="1" applyAlignment="1" applyProtection="1">
      <alignment vertical="top" wrapText="1"/>
      <protection locked="0"/>
    </xf>
    <xf numFmtId="0" fontId="5" fillId="0" borderId="0" xfId="4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4" fontId="5" fillId="2" borderId="73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74" xfId="2" applyNumberFormat="1" applyFont="1" applyFill="1" applyBorder="1" applyAlignment="1" applyProtection="1">
      <alignment horizontal="center" vertical="center"/>
      <protection locked="0"/>
    </xf>
    <xf numFmtId="4" fontId="5" fillId="2" borderId="75" xfId="2" applyNumberFormat="1" applyFont="1" applyFill="1" applyBorder="1" applyAlignment="1" applyProtection="1">
      <alignment horizontal="center" vertical="center"/>
      <protection locked="0"/>
    </xf>
    <xf numFmtId="4" fontId="5" fillId="2" borderId="27" xfId="2" applyNumberFormat="1" applyFont="1" applyFill="1" applyBorder="1" applyAlignment="1" applyProtection="1">
      <alignment horizontal="center" vertical="center"/>
      <protection locked="0"/>
    </xf>
    <xf numFmtId="4" fontId="5" fillId="2" borderId="0" xfId="2" applyNumberFormat="1" applyFont="1" applyFill="1" applyBorder="1" applyAlignment="1" applyProtection="1">
      <alignment horizontal="center" vertical="center"/>
      <protection locked="0"/>
    </xf>
    <xf numFmtId="4" fontId="5" fillId="2" borderId="22" xfId="2" applyNumberFormat="1" applyFont="1" applyFill="1" applyBorder="1" applyAlignment="1" applyProtection="1">
      <alignment horizontal="center" vertical="center"/>
      <protection locked="0"/>
    </xf>
    <xf numFmtId="4" fontId="5" fillId="2" borderId="23" xfId="2" applyNumberFormat="1" applyFont="1" applyFill="1" applyBorder="1" applyAlignment="1" applyProtection="1">
      <alignment horizontal="center" vertical="center"/>
      <protection locked="0"/>
    </xf>
    <xf numFmtId="4" fontId="5" fillId="2" borderId="76" xfId="2" applyNumberFormat="1" applyFont="1" applyFill="1" applyBorder="1" applyAlignment="1" applyProtection="1">
      <alignment horizontal="center" vertical="center"/>
      <protection locked="0"/>
    </xf>
    <xf numFmtId="4" fontId="5" fillId="2" borderId="77" xfId="2" applyNumberFormat="1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68" xfId="2" applyFont="1" applyFill="1" applyBorder="1" applyAlignment="1">
      <alignment horizontal="center" vertical="center"/>
    </xf>
    <xf numFmtId="0" fontId="5" fillId="2" borderId="79" xfId="2" applyFont="1" applyFill="1" applyBorder="1" applyAlignment="1">
      <alignment horizontal="center" vertical="center"/>
    </xf>
    <xf numFmtId="0" fontId="5" fillId="3" borderId="82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83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84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18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32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40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37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58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33" xfId="9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69" xfId="0" applyFont="1" applyFill="1" applyBorder="1" applyAlignment="1" applyProtection="1">
      <alignment horizontal="center" vertical="center" wrapText="1"/>
    </xf>
    <xf numFmtId="0" fontId="5" fillId="2" borderId="80" xfId="0" applyFont="1" applyFill="1" applyBorder="1" applyAlignment="1" applyProtection="1">
      <alignment horizontal="center" vertical="center" wrapText="1"/>
    </xf>
    <xf numFmtId="0" fontId="5" fillId="3" borderId="19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72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20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38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73" xfId="2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31" xfId="6" applyFont="1" applyFill="1" applyBorder="1" applyAlignment="1">
      <alignment horizontal="center" vertical="center" wrapText="1"/>
    </xf>
    <xf numFmtId="0" fontId="5" fillId="2" borderId="48" xfId="6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2" borderId="9" xfId="6" applyFont="1" applyFill="1" applyBorder="1" applyAlignment="1">
      <alignment horizontal="center" vertical="center" wrapText="1"/>
    </xf>
    <xf numFmtId="0" fontId="5" fillId="2" borderId="49" xfId="6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41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2" borderId="18" xfId="6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3" xfId="6" applyFont="1" applyFill="1" applyBorder="1" applyAlignment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  <protection locked="0"/>
    </xf>
    <xf numFmtId="0" fontId="5" fillId="2" borderId="52" xfId="0" applyFont="1" applyFill="1" applyBorder="1" applyAlignment="1" applyProtection="1">
      <alignment horizontal="center" vertical="center" wrapText="1"/>
      <protection locked="0"/>
    </xf>
    <xf numFmtId="0" fontId="5" fillId="2" borderId="47" xfId="0" applyFont="1" applyFill="1" applyBorder="1" applyAlignment="1" applyProtection="1">
      <alignment horizontal="center" vertical="center" wrapText="1"/>
      <protection locked="0"/>
    </xf>
    <xf numFmtId="0" fontId="5" fillId="2" borderId="36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3" borderId="15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16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9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5" borderId="25" xfId="9" applyNumberFormat="1" applyFont="1" applyFill="1" applyBorder="1" applyAlignment="1" applyProtection="1">
      <alignment horizontal="center" vertical="center" wrapText="1"/>
      <protection locked="0"/>
    </xf>
    <xf numFmtId="0" fontId="5" fillId="5" borderId="85" xfId="9" applyNumberFormat="1" applyFont="1" applyFill="1" applyBorder="1" applyAlignment="1" applyProtection="1">
      <alignment horizontal="center" vertical="center" wrapText="1"/>
      <protection locked="0"/>
    </xf>
    <xf numFmtId="0" fontId="5" fillId="5" borderId="26" xfId="9" applyNumberFormat="1" applyFont="1" applyFill="1" applyBorder="1" applyAlignment="1" applyProtection="1">
      <alignment horizontal="center" vertical="center" wrapText="1"/>
      <protection locked="0"/>
    </xf>
    <xf numFmtId="0" fontId="5" fillId="5" borderId="36" xfId="9" applyNumberFormat="1" applyFont="1" applyFill="1" applyBorder="1" applyAlignment="1" applyProtection="1">
      <alignment horizontal="center" vertical="center" wrapText="1"/>
      <protection locked="0"/>
    </xf>
    <xf numFmtId="0" fontId="5" fillId="5" borderId="31" xfId="9" applyNumberFormat="1" applyFont="1" applyFill="1" applyBorder="1" applyAlignment="1" applyProtection="1">
      <alignment horizontal="center" vertical="center" wrapText="1"/>
      <protection locked="0"/>
    </xf>
    <xf numFmtId="0" fontId="5" fillId="5" borderId="7" xfId="9" applyNumberFormat="1" applyFont="1" applyFill="1" applyBorder="1" applyAlignment="1" applyProtection="1">
      <alignment horizontal="center" vertical="center" wrapText="1"/>
      <protection locked="0"/>
    </xf>
    <xf numFmtId="0" fontId="5" fillId="5" borderId="9" xfId="9" applyNumberFormat="1" applyFont="1" applyFill="1" applyBorder="1" applyAlignment="1" applyProtection="1">
      <alignment horizontal="center" vertical="center" wrapText="1"/>
      <protection locked="0"/>
    </xf>
    <xf numFmtId="4" fontId="5" fillId="3" borderId="17" xfId="9" applyNumberFormat="1" applyFont="1" applyFill="1" applyBorder="1" applyAlignment="1" applyProtection="1">
      <alignment horizontal="center" vertical="center" wrapText="1"/>
      <protection locked="0"/>
    </xf>
    <xf numFmtId="4" fontId="5" fillId="3" borderId="18" xfId="9" applyNumberFormat="1" applyFont="1" applyFill="1" applyBorder="1" applyAlignment="1" applyProtection="1">
      <alignment horizontal="center" vertical="center" wrapText="1"/>
      <protection locked="0"/>
    </xf>
    <xf numFmtId="4" fontId="5" fillId="3" borderId="32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36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3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74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27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0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23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76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75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22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7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</xf>
    <xf numFmtId="0" fontId="5" fillId="2" borderId="81" xfId="8" applyFont="1" applyFill="1" applyBorder="1" applyAlignment="1" applyProtection="1">
      <alignment horizontal="center" vertical="center" wrapText="1"/>
    </xf>
  </cellXfs>
  <cellStyles count="11">
    <cellStyle name="Prozent" xfId="1" builtinId="5"/>
    <cellStyle name="Standard" xfId="0" builtinId="0"/>
    <cellStyle name="Standard 2" xfId="10"/>
    <cellStyle name="Standard_07_09_24 Erhebungsbogen für Betreiber von Gasversnetzen Stand 24.09.2007 10891" xfId="2"/>
    <cellStyle name="Standard_Bilanz_GuV" xfId="3"/>
    <cellStyle name="Standard_EHB Kostenprüfung" xfId="4"/>
    <cellStyle name="Standard_EHB_ASW" xfId="5"/>
    <cellStyle name="Standard_Kostenstellen - Zusammenfassung" xfId="6"/>
    <cellStyle name="Standard_NNE_Gas_v3" xfId="7"/>
    <cellStyle name="Standard_Überleitungsrechnung" xfId="8"/>
    <cellStyle name="Währung" xfId="9" builtinId="4"/>
  </cellStyles>
  <dxfs count="5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D44"/>
  <sheetViews>
    <sheetView showGridLines="0" tabSelected="1" zoomScaleNormal="100" zoomScaleSheetLayoutView="100" workbookViewId="0">
      <selection activeCell="C7" sqref="C7"/>
    </sheetView>
  </sheetViews>
  <sheetFormatPr baseColWidth="10" defaultColWidth="8.88671875" defaultRowHeight="12.75" x14ac:dyDescent="0.2"/>
  <cols>
    <col min="1" max="1" width="5.77734375" style="565" customWidth="1"/>
    <col min="2" max="2" width="50.77734375" style="565" customWidth="1"/>
    <col min="3" max="3" width="50.77734375" style="593" customWidth="1"/>
    <col min="4" max="4" width="5.77734375" style="565" customWidth="1"/>
    <col min="5" max="16384" width="8.88671875" style="565"/>
  </cols>
  <sheetData>
    <row r="1" spans="1:4" s="307" customFormat="1" ht="11.25" x14ac:dyDescent="0.2">
      <c r="A1" s="304" t="s">
        <v>525</v>
      </c>
      <c r="B1" s="304"/>
      <c r="C1" s="305"/>
      <c r="D1" s="306"/>
    </row>
    <row r="2" spans="1:4" x14ac:dyDescent="0.2">
      <c r="A2" s="566"/>
      <c r="B2" s="567"/>
      <c r="C2" s="568"/>
      <c r="D2" s="568"/>
    </row>
    <row r="3" spans="1:4" s="595" customFormat="1" ht="15.75" x14ac:dyDescent="0.2">
      <c r="A3" s="594"/>
      <c r="B3" s="604" t="s">
        <v>526</v>
      </c>
      <c r="C3" s="604"/>
      <c r="D3" s="594"/>
    </row>
    <row r="4" spans="1:4" x14ac:dyDescent="0.2">
      <c r="A4" s="563"/>
      <c r="B4" s="569"/>
      <c r="C4" s="570"/>
      <c r="D4" s="564"/>
    </row>
    <row r="5" spans="1:4" x14ac:dyDescent="0.2">
      <c r="A5" s="563"/>
      <c r="B5" s="571" t="s">
        <v>486</v>
      </c>
      <c r="C5" s="572"/>
      <c r="D5" s="564"/>
    </row>
    <row r="6" spans="1:4" x14ac:dyDescent="0.2">
      <c r="A6" s="563"/>
      <c r="B6" s="573"/>
      <c r="C6" s="574"/>
      <c r="D6" s="564"/>
    </row>
    <row r="7" spans="1:4" x14ac:dyDescent="0.2">
      <c r="A7" s="563"/>
      <c r="B7" s="575" t="s">
        <v>397</v>
      </c>
      <c r="C7" s="596" t="s">
        <v>398</v>
      </c>
      <c r="D7" s="564"/>
    </row>
    <row r="8" spans="1:4" x14ac:dyDescent="0.2">
      <c r="A8" s="563"/>
      <c r="B8" s="575" t="s">
        <v>399</v>
      </c>
      <c r="C8" s="577"/>
      <c r="D8" s="564"/>
    </row>
    <row r="9" spans="1:4" x14ac:dyDescent="0.2">
      <c r="A9" s="563"/>
      <c r="B9" s="573"/>
      <c r="C9" s="578"/>
      <c r="D9" s="564"/>
    </row>
    <row r="10" spans="1:4" x14ac:dyDescent="0.2">
      <c r="A10" s="563"/>
      <c r="B10" s="570" t="s">
        <v>0</v>
      </c>
      <c r="C10" s="576"/>
      <c r="D10" s="564"/>
    </row>
    <row r="11" spans="1:4" x14ac:dyDescent="0.2">
      <c r="A11" s="563"/>
      <c r="B11" s="575" t="s">
        <v>400</v>
      </c>
      <c r="C11" s="597"/>
      <c r="D11" s="564"/>
    </row>
    <row r="12" spans="1:4" x14ac:dyDescent="0.2">
      <c r="A12" s="563"/>
      <c r="B12" s="575" t="s">
        <v>401</v>
      </c>
      <c r="C12" s="577"/>
      <c r="D12" s="564"/>
    </row>
    <row r="13" spans="1:4" x14ac:dyDescent="0.2">
      <c r="A13" s="563"/>
      <c r="B13" s="575" t="s">
        <v>402</v>
      </c>
      <c r="C13" s="577"/>
      <c r="D13" s="564"/>
    </row>
    <row r="14" spans="1:4" x14ac:dyDescent="0.2">
      <c r="A14" s="563"/>
      <c r="B14" s="575" t="s">
        <v>403</v>
      </c>
      <c r="C14" s="577"/>
      <c r="D14" s="564"/>
    </row>
    <row r="15" spans="1:4" x14ac:dyDescent="0.2">
      <c r="A15" s="563"/>
      <c r="B15" s="573"/>
      <c r="C15" s="576"/>
      <c r="D15" s="564"/>
    </row>
    <row r="16" spans="1:4" x14ac:dyDescent="0.2">
      <c r="A16" s="563"/>
      <c r="B16" s="570" t="s">
        <v>404</v>
      </c>
      <c r="C16" s="579"/>
      <c r="D16" s="564"/>
    </row>
    <row r="17" spans="1:4" x14ac:dyDescent="0.2">
      <c r="A17" s="563"/>
      <c r="B17" s="570"/>
      <c r="C17" s="579"/>
      <c r="D17" s="564"/>
    </row>
    <row r="18" spans="1:4" x14ac:dyDescent="0.2">
      <c r="A18" s="563"/>
      <c r="B18" s="580" t="s">
        <v>405</v>
      </c>
      <c r="C18" s="581"/>
      <c r="D18" s="564"/>
    </row>
    <row r="19" spans="1:4" x14ac:dyDescent="0.2">
      <c r="A19" s="563"/>
      <c r="B19" s="582" t="s">
        <v>406</v>
      </c>
      <c r="C19" s="577"/>
      <c r="D19" s="564"/>
    </row>
    <row r="20" spans="1:4" x14ac:dyDescent="0.2">
      <c r="A20" s="563"/>
      <c r="B20" s="563"/>
      <c r="C20" s="583"/>
      <c r="D20" s="564"/>
    </row>
    <row r="21" spans="1:4" x14ac:dyDescent="0.2">
      <c r="A21" s="563"/>
      <c r="B21" s="580" t="s">
        <v>514</v>
      </c>
      <c r="C21" s="584"/>
      <c r="D21" s="564"/>
    </row>
    <row r="22" spans="1:4" x14ac:dyDescent="0.2">
      <c r="A22" s="563"/>
      <c r="B22" s="580" t="s">
        <v>407</v>
      </c>
      <c r="C22" s="585" t="s">
        <v>398</v>
      </c>
      <c r="D22" s="564"/>
    </row>
    <row r="23" spans="1:4" x14ac:dyDescent="0.2">
      <c r="A23" s="563"/>
      <c r="B23" s="586"/>
      <c r="C23" s="586"/>
      <c r="D23" s="564"/>
    </row>
    <row r="24" spans="1:4" x14ac:dyDescent="0.2">
      <c r="A24" s="563"/>
      <c r="B24" s="580" t="s">
        <v>408</v>
      </c>
      <c r="C24" s="585"/>
      <c r="D24" s="564"/>
    </row>
    <row r="25" spans="1:4" s="563" customFormat="1" x14ac:dyDescent="0.2">
      <c r="B25" s="586"/>
      <c r="C25" s="583"/>
      <c r="D25" s="564"/>
    </row>
    <row r="26" spans="1:4" x14ac:dyDescent="0.2">
      <c r="A26" s="563"/>
      <c r="B26" s="580" t="s">
        <v>409</v>
      </c>
      <c r="C26" s="585"/>
      <c r="D26" s="564"/>
    </row>
    <row r="27" spans="1:4" x14ac:dyDescent="0.2">
      <c r="A27" s="563"/>
      <c r="B27" s="587"/>
      <c r="C27" s="583"/>
      <c r="D27" s="564"/>
    </row>
    <row r="28" spans="1:4" x14ac:dyDescent="0.2">
      <c r="A28" s="563"/>
      <c r="B28" s="580" t="s">
        <v>410</v>
      </c>
      <c r="C28" s="585"/>
      <c r="D28" s="564"/>
    </row>
    <row r="29" spans="1:4" x14ac:dyDescent="0.2">
      <c r="A29" s="563"/>
      <c r="B29" s="580" t="s">
        <v>411</v>
      </c>
      <c r="C29" s="585"/>
      <c r="D29" s="564"/>
    </row>
    <row r="30" spans="1:4" x14ac:dyDescent="0.2">
      <c r="A30" s="563"/>
      <c r="B30" s="573"/>
      <c r="C30" s="583"/>
      <c r="D30" s="564"/>
    </row>
    <row r="31" spans="1:4" x14ac:dyDescent="0.2">
      <c r="A31" s="563"/>
      <c r="B31" s="582" t="s">
        <v>412</v>
      </c>
      <c r="C31" s="588"/>
      <c r="D31" s="564"/>
    </row>
    <row r="32" spans="1:4" x14ac:dyDescent="0.2">
      <c r="A32" s="563"/>
      <c r="B32" s="589"/>
      <c r="C32" s="590"/>
      <c r="D32" s="564"/>
    </row>
    <row r="33" spans="1:4" x14ac:dyDescent="0.2">
      <c r="A33" s="563"/>
      <c r="B33" s="589"/>
      <c r="C33" s="583"/>
      <c r="D33" s="564"/>
    </row>
    <row r="34" spans="1:4" x14ac:dyDescent="0.2">
      <c r="A34" s="563"/>
      <c r="B34" s="571" t="s">
        <v>516</v>
      </c>
      <c r="C34" s="579"/>
      <c r="D34" s="564"/>
    </row>
    <row r="35" spans="1:4" x14ac:dyDescent="0.2">
      <c r="A35" s="563"/>
      <c r="B35" s="573"/>
      <c r="C35" s="583"/>
      <c r="D35" s="564"/>
    </row>
    <row r="36" spans="1:4" x14ac:dyDescent="0.2">
      <c r="A36" s="563"/>
      <c r="B36" s="580" t="s">
        <v>405</v>
      </c>
      <c r="C36" s="591"/>
      <c r="D36" s="564"/>
    </row>
    <row r="37" spans="1:4" x14ac:dyDescent="0.2">
      <c r="A37" s="563"/>
      <c r="B37" s="582" t="s">
        <v>406</v>
      </c>
      <c r="C37" s="591"/>
      <c r="D37" s="564"/>
    </row>
    <row r="38" spans="1:4" x14ac:dyDescent="0.2">
      <c r="A38" s="563"/>
      <c r="B38" s="573"/>
      <c r="C38" s="583"/>
      <c r="D38" s="564"/>
    </row>
    <row r="39" spans="1:4" x14ac:dyDescent="0.2">
      <c r="A39" s="563"/>
      <c r="B39" s="580" t="s">
        <v>413</v>
      </c>
      <c r="C39" s="591"/>
      <c r="D39" s="564"/>
    </row>
    <row r="40" spans="1:4" x14ac:dyDescent="0.2">
      <c r="A40" s="563"/>
      <c r="B40" s="580" t="s">
        <v>407</v>
      </c>
      <c r="C40" s="591"/>
      <c r="D40" s="564"/>
    </row>
    <row r="41" spans="1:4" x14ac:dyDescent="0.2">
      <c r="A41" s="563"/>
      <c r="B41" s="587"/>
      <c r="C41" s="583"/>
      <c r="D41" s="564"/>
    </row>
    <row r="42" spans="1:4" x14ac:dyDescent="0.2">
      <c r="A42" s="563"/>
      <c r="B42" s="580" t="s">
        <v>515</v>
      </c>
      <c r="C42" s="591"/>
      <c r="D42" s="564"/>
    </row>
    <row r="43" spans="1:4" x14ac:dyDescent="0.2">
      <c r="A43" s="563"/>
      <c r="B43" s="586"/>
      <c r="C43" s="592"/>
      <c r="D43" s="563"/>
    </row>
    <row r="44" spans="1:4" x14ac:dyDescent="0.2">
      <c r="A44" s="563"/>
      <c r="B44" s="605" t="s">
        <v>517</v>
      </c>
      <c r="C44" s="605"/>
      <c r="D44" s="563"/>
    </row>
  </sheetData>
  <sheetProtection formatCells="0" formatColumns="0" formatRows="0"/>
  <mergeCells count="2">
    <mergeCell ref="B3:C3"/>
    <mergeCell ref="B44:C44"/>
  </mergeCells>
  <phoneticPr fontId="3" type="noConversion"/>
  <conditionalFormatting sqref="C36:C37 C39:C40 C42">
    <cfRule type="expression" dxfId="4" priority="1" stopIfTrue="1">
      <formula>C$7="Verpächter"</formula>
    </cfRule>
    <cfRule type="expression" dxfId="3" priority="2" stopIfTrue="1">
      <formula>C$7="Dienstleister"</formula>
    </cfRule>
    <cfRule type="expression" dxfId="2" priority="3" stopIfTrue="1">
      <formula>C$7="Subverpächter"</formula>
    </cfRule>
  </conditionalFormatting>
  <dataValidations count="2">
    <dataValidation type="list" allowBlank="1" showInputMessage="1" showErrorMessage="1" sqref="C40 C22">
      <formula1>"bitte wählen, AG, eG, Eigenbetrieb, GmbH, GmbH &amp; Co. KG, KG, OHG, Regiebetrieb, Zweckverband, GbR, KGaA, sonstige"</formula1>
    </dataValidation>
    <dataValidation type="list" allowBlank="1" showInputMessage="1" showErrorMessage="1" sqref="C7">
      <formula1>"bitte wählen,Verteilernetzbetreiber,Verpächter, Dienstleister"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1" orientation="portrait" r:id="rId1"/>
  <headerFooter alignWithMargins="0">
    <oddHeader>&amp;L&amp;8EHB Kostenschlüsselung&amp;C&amp;"Arial,Fett"&amp;8Allgemeine Informationen</oddHeader>
    <oddFooter>&amp;L&amp;8&amp;P/&amp;N&amp;R&amp;8&amp;A - 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B4" sqref="B4"/>
    </sheetView>
  </sheetViews>
  <sheetFormatPr baseColWidth="10" defaultRowHeight="18" customHeight="1" x14ac:dyDescent="0.2"/>
  <cols>
    <col min="1" max="1" width="10.77734375" customWidth="1"/>
    <col min="2" max="3" width="10.77734375" style="16" customWidth="1"/>
    <col min="4" max="4" width="15.77734375" customWidth="1"/>
    <col min="5" max="5" width="100.77734375" customWidth="1"/>
  </cols>
  <sheetData>
    <row r="1" spans="1:5" ht="18" customHeight="1" x14ac:dyDescent="0.25">
      <c r="A1" s="15" t="s">
        <v>359</v>
      </c>
    </row>
    <row r="2" spans="1:5" ht="18" customHeight="1" thickBot="1" x14ac:dyDescent="0.25"/>
    <row r="3" spans="1:5" ht="36" customHeight="1" thickBot="1" x14ac:dyDescent="0.25">
      <c r="A3" s="43" t="s">
        <v>46</v>
      </c>
      <c r="B3" s="41" t="s">
        <v>54</v>
      </c>
      <c r="C3" s="21" t="s">
        <v>46</v>
      </c>
      <c r="D3" s="40" t="s">
        <v>56</v>
      </c>
      <c r="E3" s="42" t="s">
        <v>236</v>
      </c>
    </row>
    <row r="4" spans="1:5" s="368" customFormat="1" ht="18" customHeight="1" x14ac:dyDescent="0.2">
      <c r="A4" s="222">
        <f>ROW()</f>
        <v>4</v>
      </c>
      <c r="B4" s="153"/>
      <c r="C4" s="154"/>
      <c r="D4" s="155"/>
      <c r="E4" s="156"/>
    </row>
    <row r="5" spans="1:5" s="368" customFormat="1" ht="18" customHeight="1" x14ac:dyDescent="0.2">
      <c r="A5" s="224">
        <f>ROW()</f>
        <v>5</v>
      </c>
      <c r="B5" s="157"/>
      <c r="C5" s="158"/>
      <c r="D5" s="159"/>
      <c r="E5" s="160"/>
    </row>
    <row r="6" spans="1:5" s="368" customFormat="1" ht="18" customHeight="1" x14ac:dyDescent="0.2">
      <c r="A6" s="224">
        <f>ROW()</f>
        <v>6</v>
      </c>
      <c r="B6" s="161"/>
      <c r="C6" s="162"/>
      <c r="D6" s="163"/>
      <c r="E6" s="164"/>
    </row>
    <row r="7" spans="1:5" s="368" customFormat="1" ht="18" customHeight="1" x14ac:dyDescent="0.2">
      <c r="A7" s="224">
        <f>ROW()</f>
        <v>7</v>
      </c>
      <c r="B7" s="157"/>
      <c r="C7" s="158"/>
      <c r="D7" s="159"/>
      <c r="E7" s="160"/>
    </row>
    <row r="8" spans="1:5" s="368" customFormat="1" ht="18" customHeight="1" x14ac:dyDescent="0.2">
      <c r="A8" s="224">
        <f>ROW()</f>
        <v>8</v>
      </c>
      <c r="B8" s="157"/>
      <c r="C8" s="158"/>
      <c r="D8" s="159"/>
      <c r="E8" s="160"/>
    </row>
    <row r="9" spans="1:5" s="368" customFormat="1" ht="18" customHeight="1" x14ac:dyDescent="0.2">
      <c r="A9" s="224">
        <f>ROW()</f>
        <v>9</v>
      </c>
      <c r="B9" s="157"/>
      <c r="C9" s="158"/>
      <c r="D9" s="159"/>
      <c r="E9" s="160"/>
    </row>
    <row r="10" spans="1:5" s="368" customFormat="1" ht="18" customHeight="1" x14ac:dyDescent="0.2">
      <c r="A10" s="224">
        <f>ROW()</f>
        <v>10</v>
      </c>
      <c r="B10" s="157"/>
      <c r="C10" s="158"/>
      <c r="D10" s="159"/>
      <c r="E10" s="160"/>
    </row>
    <row r="11" spans="1:5" s="368" customFormat="1" ht="18" customHeight="1" x14ac:dyDescent="0.2">
      <c r="A11" s="224">
        <f>ROW()</f>
        <v>11</v>
      </c>
      <c r="B11" s="157"/>
      <c r="C11" s="158"/>
      <c r="D11" s="159"/>
      <c r="E11" s="160"/>
    </row>
    <row r="12" spans="1:5" s="368" customFormat="1" ht="18" customHeight="1" x14ac:dyDescent="0.2">
      <c r="A12" s="224">
        <f>ROW()</f>
        <v>12</v>
      </c>
      <c r="B12" s="157"/>
      <c r="C12" s="165"/>
      <c r="D12" s="159"/>
      <c r="E12" s="160"/>
    </row>
    <row r="13" spans="1:5" s="368" customFormat="1" ht="18" customHeight="1" thickBot="1" x14ac:dyDescent="0.25">
      <c r="A13" s="225">
        <f>ROW()</f>
        <v>13</v>
      </c>
      <c r="B13" s="166"/>
      <c r="C13" s="166" t="s">
        <v>13</v>
      </c>
      <c r="D13" s="167"/>
      <c r="E13" s="168"/>
    </row>
  </sheetData>
  <sheetProtection password="C90A" sheet="1" objects="1" scenarios="1" formatCells="0" formatColumns="0" formatRows="0" insertRows="0" deleteRows="0"/>
  <phoneticPr fontId="7" type="noConversion"/>
  <pageMargins left="0.39370078740157483" right="0.39370078740157483" top="0.39370078740157483" bottom="0.39370078740157483" header="0.19685039370078741" footer="0.19685039370078741"/>
  <pageSetup paperSize="8" fitToHeight="0" orientation="landscape" r:id="rId1"/>
  <headerFooter alignWithMargins="0">
    <oddHeader>&amp;L&amp;8EHB Kostenschlüsselung&amp;C&amp;"Arial,Fett"&amp;8Darlegung Bilanz - 1. Schlüsselung</oddHeader>
    <oddFooter>&amp;L&amp;8&amp;P/&amp;N&amp;R&amp;8&amp;A -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J125"/>
  <sheetViews>
    <sheetView zoomScaleNormal="100" zoomScaleSheetLayoutView="85" workbookViewId="0">
      <pane xSplit="3" ySplit="10" topLeftCell="D11" activePane="bottomRight" state="frozen"/>
      <selection activeCell="D16" sqref="D16"/>
      <selection pane="topRight" activeCell="D16" sqref="D16"/>
      <selection pane="bottomLeft" activeCell="D16" sqref="D16"/>
      <selection pane="bottomRight" activeCell="D11" sqref="D11"/>
    </sheetView>
  </sheetViews>
  <sheetFormatPr baseColWidth="10" defaultRowHeight="15" outlineLevelCol="1" x14ac:dyDescent="0.2"/>
  <cols>
    <col min="1" max="1" width="8.33203125" style="30" customWidth="1"/>
    <col min="2" max="2" width="8.33203125" style="24" customWidth="1"/>
    <col min="3" max="3" width="40.77734375" style="24" customWidth="1"/>
    <col min="4" max="5" width="15.77734375" style="366" customWidth="1" outlineLevel="1"/>
    <col min="6" max="6" width="15.77734375" style="366" customWidth="1"/>
    <col min="7" max="8" width="15.77734375" style="366" customWidth="1" outlineLevel="1"/>
    <col min="9" max="9" width="15.77734375" style="366" customWidth="1"/>
    <col min="10" max="11" width="15.77734375" style="366" customWidth="1" outlineLevel="1"/>
    <col min="12" max="12" width="15.77734375" style="366" customWidth="1"/>
    <col min="13" max="14" width="15.77734375" style="366" customWidth="1" outlineLevel="1"/>
    <col min="15" max="15" width="15.77734375" style="366" customWidth="1"/>
    <col min="16" max="17" width="15.77734375" style="366" customWidth="1" outlineLevel="1"/>
    <col min="18" max="18" width="15.77734375" style="366" customWidth="1"/>
    <col min="19" max="20" width="15.77734375" style="366" customWidth="1" outlineLevel="1"/>
    <col min="21" max="21" width="15.77734375" style="366" customWidth="1"/>
    <col min="22" max="30" width="15.77734375" style="367" customWidth="1"/>
    <col min="31" max="36" width="15.77734375" style="366" customWidth="1" outlineLevel="1"/>
    <col min="37" max="16384" width="11.5546875" style="23"/>
  </cols>
  <sheetData>
    <row r="1" spans="1:36" s="29" customFormat="1" ht="18" customHeight="1" x14ac:dyDescent="0.25">
      <c r="A1" s="31" t="s">
        <v>392</v>
      </c>
      <c r="B1" s="28"/>
      <c r="C1" s="28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4"/>
      <c r="W1" s="324"/>
      <c r="X1" s="324"/>
      <c r="Y1" s="324"/>
      <c r="Z1" s="324"/>
      <c r="AA1" s="324"/>
      <c r="AB1" s="324"/>
      <c r="AC1" s="324"/>
      <c r="AD1" s="324"/>
      <c r="AE1" s="323"/>
      <c r="AF1" s="323"/>
      <c r="AG1" s="323"/>
      <c r="AH1" s="323"/>
      <c r="AI1" s="323"/>
      <c r="AJ1" s="323"/>
    </row>
    <row r="2" spans="1:36" s="539" customFormat="1" ht="15.75" customHeight="1" x14ac:dyDescent="0.2">
      <c r="A2" s="538"/>
      <c r="D2" s="549" t="str">
        <f t="shared" ref="D2" si="0">CONCATENATE(IF(D6="",IF(D7="","","Hauptkostenstelle"),"Hilfskostenstelle")," - 1. Schlüsselung")</f>
        <v xml:space="preserve"> - 1. Schlüsselung</v>
      </c>
      <c r="E2" s="549" t="str">
        <f t="shared" ref="E2" si="1">CONCATENATE(IF(D6="",IF(D7="","","Hauptkostenstelle"),"Hilfskostenstelle")," - 2. Schlüsselung")</f>
        <v xml:space="preserve"> - 2. Schlüsselung</v>
      </c>
      <c r="F2" s="549" t="str">
        <f t="shared" ref="F2" si="2">CONCATENATE(IF(D6="",IF(D7="","","Hauptkostenstelle"),"Hilfskostenstelle")," - Summe")</f>
        <v xml:space="preserve"> - Summe</v>
      </c>
      <c r="G2" s="549" t="str">
        <f t="shared" ref="G2" si="3">CONCATENATE(IF(G6="",IF(G7="","","Hauptkostenstelle"),"Hilfskostenstelle")," - 1. Schlüsselung")</f>
        <v xml:space="preserve"> - 1. Schlüsselung</v>
      </c>
      <c r="H2" s="550" t="str">
        <f t="shared" ref="H2" si="4">CONCATENATE(IF(G6="",IF(G7="","","Hauptkostenstelle"),"Hilfskostenstelle")," - 2. Schlüsselung")</f>
        <v xml:space="preserve"> - 2. Schlüsselung</v>
      </c>
      <c r="I2" s="550" t="str">
        <f t="shared" ref="I2" si="5">CONCATENATE(IF(G6="",IF(G7="","","Hauptkostenstelle"),"Hilfskostenstelle")," - Summe")</f>
        <v xml:space="preserve"> - Summe</v>
      </c>
      <c r="J2" s="550" t="str">
        <f t="shared" ref="J2" si="6">CONCATENATE(IF(J6="",IF(J7="","","Hauptkostenstelle"),"Hilfskostenstelle")," - 1. Schlüsselung")</f>
        <v xml:space="preserve"> - 1. Schlüsselung</v>
      </c>
      <c r="K2" s="550" t="str">
        <f t="shared" ref="K2" si="7">CONCATENATE(IF(J6="",IF(J7="","","Hauptkostenstelle"),"Hilfskostenstelle")," - 2. Schlüsselung")</f>
        <v xml:space="preserve"> - 2. Schlüsselung</v>
      </c>
      <c r="L2" s="550" t="str">
        <f t="shared" ref="L2" si="8">CONCATENATE(IF(J6="",IF(J7="","","Hauptkostenstelle"),"Hilfskostenstelle")," - Summe")</f>
        <v xml:space="preserve"> - Summe</v>
      </c>
      <c r="M2" s="550" t="str">
        <f t="shared" ref="M2" si="9">CONCATENATE(IF(M6="",IF(M7="","","Hauptkostenstelle"),"Hilfskostenstelle")," - 1. Schlüsselung")</f>
        <v xml:space="preserve"> - 1. Schlüsselung</v>
      </c>
      <c r="N2" s="550" t="str">
        <f t="shared" ref="N2" si="10">CONCATENATE(IF(M6="",IF(M7="","","Hauptkostenstelle"),"Hilfskostenstelle")," - 2. Schlüsselung")</f>
        <v xml:space="preserve"> - 2. Schlüsselung</v>
      </c>
      <c r="O2" s="550" t="str">
        <f t="shared" ref="O2" si="11">CONCATENATE(IF(M6="",IF(M7="","","Hauptkostenstelle"),"Hilfskostenstelle")," - Summe")</f>
        <v xml:space="preserve"> - Summe</v>
      </c>
      <c r="P2" s="550" t="str">
        <f t="shared" ref="P2" si="12">CONCATENATE(IF(P6="",IF(P7="","","Hauptkostenstelle"),"Hilfskostenstelle")," - 1. Schlüsselung")</f>
        <v xml:space="preserve"> - 1. Schlüsselung</v>
      </c>
      <c r="Q2" s="550" t="str">
        <f t="shared" ref="Q2" si="13">CONCATENATE(IF(P6="",IF(P7="","","Hauptkostenstelle"),"Hilfskostenstelle")," - 2. Schlüsselung")</f>
        <v xml:space="preserve"> - 2. Schlüsselung</v>
      </c>
      <c r="R2" s="550" t="str">
        <f t="shared" ref="R2" si="14">CONCATENATE(IF(P6="",IF(P7="","","Hauptkostenstelle"),"Hilfskostenstelle")," - Summe")</f>
        <v xml:space="preserve"> - Summe</v>
      </c>
      <c r="S2" s="550" t="str">
        <f>CONCATENATE(IF(S6="",IF(S7="","","Hauptkostenstelle"),"Hilfskostenstelle")," - 1. Schlüsselung")</f>
        <v xml:space="preserve"> - 1. Schlüsselung</v>
      </c>
      <c r="T2" s="550" t="str">
        <f>CONCATENATE(IF(S6="",IF(S7="","","Hauptkostenstelle"),"Hilfskostenstelle")," - 2. Schlüsselung")</f>
        <v xml:space="preserve"> - 2. Schlüsselung</v>
      </c>
      <c r="U2" s="550" t="str">
        <f>CONCATENATE(IF(S6="",IF(S7="","","Hauptkostenstelle"),"Hilfskostenstelle")," - Summe")</f>
        <v xml:space="preserve"> - Summe</v>
      </c>
      <c r="V2" s="541"/>
      <c r="W2" s="541"/>
      <c r="X2" s="541"/>
      <c r="Y2" s="541"/>
      <c r="Z2" s="541"/>
      <c r="AA2" s="541"/>
      <c r="AB2" s="541"/>
      <c r="AC2" s="541"/>
      <c r="AD2" s="541"/>
      <c r="AE2" s="502"/>
      <c r="AF2" s="502"/>
      <c r="AG2" s="502"/>
      <c r="AH2" s="502"/>
      <c r="AI2" s="502"/>
      <c r="AJ2" s="502"/>
    </row>
    <row r="3" spans="1:36" s="539" customFormat="1" ht="15.75" customHeight="1" thickBot="1" x14ac:dyDescent="0.25">
      <c r="A3" s="551"/>
      <c r="C3" s="538"/>
      <c r="D3" s="552" t="str">
        <f t="shared" ref="D3" si="15">CONCATENATE(D7," - 1. Schlüsselung")</f>
        <v xml:space="preserve"> - 1. Schlüsselung</v>
      </c>
      <c r="E3" s="552" t="str">
        <f t="shared" ref="E3" si="16">CONCATENATE(D7," - 2. Schlüsselung")</f>
        <v xml:space="preserve"> - 2. Schlüsselung</v>
      </c>
      <c r="F3" s="552" t="str">
        <f t="shared" ref="F3" si="17">CONCATENATE(D7," - Summe")</f>
        <v xml:space="preserve"> - Summe</v>
      </c>
      <c r="G3" s="552" t="str">
        <f t="shared" ref="G3" si="18">CONCATENATE(G7," - 1. Schlüsselung")</f>
        <v xml:space="preserve"> - 1. Schlüsselung</v>
      </c>
      <c r="H3" s="553" t="str">
        <f t="shared" ref="H3" si="19">CONCATENATE(G7," - 2. Schlüsselung")</f>
        <v xml:space="preserve"> - 2. Schlüsselung</v>
      </c>
      <c r="I3" s="553" t="str">
        <f t="shared" ref="I3" si="20">CONCATENATE(G7," - Summe")</f>
        <v xml:space="preserve"> - Summe</v>
      </c>
      <c r="J3" s="553" t="str">
        <f t="shared" ref="J3" si="21">CONCATENATE(J7," - 1. Schlüsselung")</f>
        <v xml:space="preserve"> - 1. Schlüsselung</v>
      </c>
      <c r="K3" s="553" t="str">
        <f t="shared" ref="K3" si="22">CONCATENATE(J7," - 2. Schlüsselung")</f>
        <v xml:space="preserve"> - 2. Schlüsselung</v>
      </c>
      <c r="L3" s="553" t="str">
        <f t="shared" ref="L3" si="23">CONCATENATE(J7," - Summe")</f>
        <v xml:space="preserve"> - Summe</v>
      </c>
      <c r="M3" s="553" t="str">
        <f t="shared" ref="M3" si="24">CONCATENATE(M7," - 1. Schlüsselung")</f>
        <v xml:space="preserve"> - 1. Schlüsselung</v>
      </c>
      <c r="N3" s="553" t="str">
        <f t="shared" ref="N3" si="25">CONCATENATE(M7," - 2. Schlüsselung")</f>
        <v xml:space="preserve"> - 2. Schlüsselung</v>
      </c>
      <c r="O3" s="553" t="str">
        <f t="shared" ref="O3" si="26">CONCATENATE(M7," - Summe")</f>
        <v xml:space="preserve"> - Summe</v>
      </c>
      <c r="P3" s="553" t="str">
        <f t="shared" ref="P3" si="27">CONCATENATE(P7," - 1. Schlüsselung")</f>
        <v xml:space="preserve"> - 1. Schlüsselung</v>
      </c>
      <c r="Q3" s="553" t="str">
        <f t="shared" ref="Q3" si="28">CONCATENATE(P7," - 2. Schlüsselung")</f>
        <v xml:space="preserve"> - 2. Schlüsselung</v>
      </c>
      <c r="R3" s="553" t="str">
        <f t="shared" ref="R3" si="29">CONCATENATE(P7," - Summe")</f>
        <v xml:space="preserve"> - Summe</v>
      </c>
      <c r="S3" s="553" t="str">
        <f>CONCATENATE(S7," - 1. Schlüsselung")</f>
        <v xml:space="preserve"> - 1. Schlüsselung</v>
      </c>
      <c r="T3" s="553" t="str">
        <f>CONCATENATE(S7," - 2. Schlüsselung")</f>
        <v xml:space="preserve"> - 2. Schlüsselung</v>
      </c>
      <c r="U3" s="553" t="str">
        <f>CONCATENATE(S7," - Summe")</f>
        <v xml:space="preserve"> - Summe</v>
      </c>
      <c r="V3" s="553"/>
      <c r="W3" s="553"/>
      <c r="X3" s="553"/>
      <c r="Y3" s="553"/>
      <c r="Z3" s="553"/>
      <c r="AA3" s="553"/>
      <c r="AB3" s="553"/>
      <c r="AC3" s="553"/>
      <c r="AD3" s="553"/>
      <c r="AE3" s="482"/>
      <c r="AF3" s="482"/>
      <c r="AG3" s="482"/>
      <c r="AH3" s="482"/>
      <c r="AI3" s="482"/>
      <c r="AJ3" s="482"/>
    </row>
    <row r="4" spans="1:36" s="26" customFormat="1" ht="18" customHeight="1" thickBot="1" x14ac:dyDescent="0.25">
      <c r="A4" s="664" t="s">
        <v>46</v>
      </c>
      <c r="B4" s="671" t="s">
        <v>47</v>
      </c>
      <c r="C4" s="38" t="s">
        <v>54</v>
      </c>
      <c r="D4" s="478" t="str">
        <f t="shared" ref="D4:AJ4" si="30">IF(COLUMN(D1)&gt;26,CHAR(INT((COLUMN(D1)-1)/26)+64),"")&amp;CHAR(MOD(COLUMN(D1)-1,26)+65)</f>
        <v>D</v>
      </c>
      <c r="E4" s="554" t="str">
        <f t="shared" si="30"/>
        <v>E</v>
      </c>
      <c r="F4" s="554" t="str">
        <f t="shared" si="30"/>
        <v>F</v>
      </c>
      <c r="G4" s="378" t="str">
        <f t="shared" si="30"/>
        <v>G</v>
      </c>
      <c r="H4" s="378" t="str">
        <f t="shared" si="30"/>
        <v>H</v>
      </c>
      <c r="I4" s="378" t="str">
        <f t="shared" si="30"/>
        <v>I</v>
      </c>
      <c r="J4" s="378" t="str">
        <f t="shared" si="30"/>
        <v>J</v>
      </c>
      <c r="K4" s="378" t="str">
        <f t="shared" si="30"/>
        <v>K</v>
      </c>
      <c r="L4" s="379" t="str">
        <f t="shared" si="30"/>
        <v>L</v>
      </c>
      <c r="M4" s="377" t="str">
        <f t="shared" si="30"/>
        <v>M</v>
      </c>
      <c r="N4" s="378" t="str">
        <f t="shared" si="30"/>
        <v>N</v>
      </c>
      <c r="O4" s="378" t="str">
        <f t="shared" si="30"/>
        <v>O</v>
      </c>
      <c r="P4" s="378" t="str">
        <f t="shared" si="30"/>
        <v>P</v>
      </c>
      <c r="Q4" s="378" t="str">
        <f t="shared" si="30"/>
        <v>Q</v>
      </c>
      <c r="R4" s="378" t="str">
        <f t="shared" si="30"/>
        <v>R</v>
      </c>
      <c r="S4" s="378" t="str">
        <f t="shared" si="30"/>
        <v>S</v>
      </c>
      <c r="T4" s="378" t="str">
        <f t="shared" si="30"/>
        <v>T</v>
      </c>
      <c r="U4" s="379" t="str">
        <f t="shared" si="30"/>
        <v>U</v>
      </c>
      <c r="V4" s="377" t="str">
        <f t="shared" si="30"/>
        <v>V</v>
      </c>
      <c r="W4" s="380" t="str">
        <f t="shared" si="30"/>
        <v>W</v>
      </c>
      <c r="X4" s="381" t="str">
        <f t="shared" si="30"/>
        <v>X</v>
      </c>
      <c r="Y4" s="377" t="str">
        <f t="shared" si="30"/>
        <v>Y</v>
      </c>
      <c r="Z4" s="380" t="str">
        <f t="shared" si="30"/>
        <v>Z</v>
      </c>
      <c r="AA4" s="381" t="str">
        <f t="shared" si="30"/>
        <v>AA</v>
      </c>
      <c r="AB4" s="377" t="str">
        <f t="shared" si="30"/>
        <v>AB</v>
      </c>
      <c r="AC4" s="380" t="str">
        <f t="shared" si="30"/>
        <v>AC</v>
      </c>
      <c r="AD4" s="381" t="str">
        <f t="shared" si="30"/>
        <v>AD</v>
      </c>
      <c r="AE4" s="378" t="str">
        <f t="shared" si="30"/>
        <v>AE</v>
      </c>
      <c r="AF4" s="378" t="str">
        <f t="shared" si="30"/>
        <v>AF</v>
      </c>
      <c r="AG4" s="377" t="str">
        <f t="shared" si="30"/>
        <v>AG</v>
      </c>
      <c r="AH4" s="378" t="str">
        <f t="shared" si="30"/>
        <v>AH</v>
      </c>
      <c r="AI4" s="377" t="str">
        <f t="shared" si="30"/>
        <v>AI</v>
      </c>
      <c r="AJ4" s="379" t="str">
        <f t="shared" si="30"/>
        <v>AJ</v>
      </c>
    </row>
    <row r="5" spans="1:36" ht="18" customHeight="1" x14ac:dyDescent="0.2">
      <c r="A5" s="665"/>
      <c r="B5" s="672"/>
      <c r="C5" s="555" t="s">
        <v>43</v>
      </c>
      <c r="D5" s="684"/>
      <c r="E5" s="685"/>
      <c r="F5" s="686"/>
      <c r="G5" s="684"/>
      <c r="H5" s="685"/>
      <c r="I5" s="686"/>
      <c r="J5" s="684"/>
      <c r="K5" s="685"/>
      <c r="L5" s="686"/>
      <c r="M5" s="684"/>
      <c r="N5" s="685"/>
      <c r="O5" s="686"/>
      <c r="P5" s="684"/>
      <c r="Q5" s="685"/>
      <c r="R5" s="686"/>
      <c r="S5" s="684"/>
      <c r="T5" s="685"/>
      <c r="U5" s="686"/>
      <c r="V5" s="635" t="s">
        <v>53</v>
      </c>
      <c r="W5" s="607"/>
      <c r="X5" s="608"/>
      <c r="Y5" s="635" t="s">
        <v>44</v>
      </c>
      <c r="Z5" s="607"/>
      <c r="AA5" s="608"/>
      <c r="AB5" s="635" t="s">
        <v>45</v>
      </c>
      <c r="AC5" s="607"/>
      <c r="AD5" s="608"/>
      <c r="AE5" s="606" t="s">
        <v>490</v>
      </c>
      <c r="AF5" s="687"/>
      <c r="AG5" s="606" t="s">
        <v>491</v>
      </c>
      <c r="AH5" s="687"/>
      <c r="AI5" s="606" t="s">
        <v>497</v>
      </c>
      <c r="AJ5" s="692"/>
    </row>
    <row r="6" spans="1:36" ht="18" customHeight="1" x14ac:dyDescent="0.2">
      <c r="A6" s="665"/>
      <c r="B6" s="672"/>
      <c r="C6" s="555" t="s">
        <v>488</v>
      </c>
      <c r="D6" s="667"/>
      <c r="E6" s="668"/>
      <c r="F6" s="669"/>
      <c r="G6" s="667"/>
      <c r="H6" s="668"/>
      <c r="I6" s="669"/>
      <c r="J6" s="667"/>
      <c r="K6" s="668"/>
      <c r="L6" s="669"/>
      <c r="M6" s="667"/>
      <c r="N6" s="668"/>
      <c r="O6" s="669"/>
      <c r="P6" s="667"/>
      <c r="Q6" s="668"/>
      <c r="R6" s="669"/>
      <c r="S6" s="667"/>
      <c r="T6" s="668"/>
      <c r="U6" s="669"/>
      <c r="V6" s="609"/>
      <c r="W6" s="610"/>
      <c r="X6" s="611"/>
      <c r="Y6" s="609"/>
      <c r="Z6" s="610"/>
      <c r="AA6" s="611"/>
      <c r="AB6" s="609"/>
      <c r="AC6" s="610"/>
      <c r="AD6" s="611"/>
      <c r="AE6" s="688"/>
      <c r="AF6" s="689"/>
      <c r="AG6" s="688"/>
      <c r="AH6" s="689"/>
      <c r="AI6" s="688"/>
      <c r="AJ6" s="693"/>
    </row>
    <row r="7" spans="1:36" ht="18" customHeight="1" x14ac:dyDescent="0.2">
      <c r="A7" s="665"/>
      <c r="B7" s="672"/>
      <c r="C7" s="555" t="s">
        <v>484</v>
      </c>
      <c r="D7" s="667"/>
      <c r="E7" s="668"/>
      <c r="F7" s="669"/>
      <c r="G7" s="667"/>
      <c r="H7" s="668"/>
      <c r="I7" s="669"/>
      <c r="J7" s="667"/>
      <c r="K7" s="668"/>
      <c r="L7" s="669"/>
      <c r="M7" s="667"/>
      <c r="N7" s="668"/>
      <c r="O7" s="669"/>
      <c r="P7" s="667"/>
      <c r="Q7" s="668"/>
      <c r="R7" s="669"/>
      <c r="S7" s="667"/>
      <c r="T7" s="668"/>
      <c r="U7" s="669"/>
      <c r="V7" s="609"/>
      <c r="W7" s="610"/>
      <c r="X7" s="611"/>
      <c r="Y7" s="609"/>
      <c r="Z7" s="610"/>
      <c r="AA7" s="611"/>
      <c r="AB7" s="609"/>
      <c r="AC7" s="610"/>
      <c r="AD7" s="611"/>
      <c r="AE7" s="688"/>
      <c r="AF7" s="689"/>
      <c r="AG7" s="688"/>
      <c r="AH7" s="689"/>
      <c r="AI7" s="688"/>
      <c r="AJ7" s="693"/>
    </row>
    <row r="8" spans="1:36" s="25" customFormat="1" ht="36" customHeight="1" thickBot="1" x14ac:dyDescent="0.25">
      <c r="A8" s="665"/>
      <c r="B8" s="672"/>
      <c r="C8" s="46" t="s">
        <v>3</v>
      </c>
      <c r="D8" s="681"/>
      <c r="E8" s="682"/>
      <c r="F8" s="683"/>
      <c r="G8" s="681"/>
      <c r="H8" s="682"/>
      <c r="I8" s="683"/>
      <c r="J8" s="681"/>
      <c r="K8" s="682"/>
      <c r="L8" s="683"/>
      <c r="M8" s="681"/>
      <c r="N8" s="682"/>
      <c r="O8" s="683"/>
      <c r="P8" s="681"/>
      <c r="Q8" s="682"/>
      <c r="R8" s="683"/>
      <c r="S8" s="681" t="s">
        <v>59</v>
      </c>
      <c r="T8" s="682"/>
      <c r="U8" s="683"/>
      <c r="V8" s="612"/>
      <c r="W8" s="613"/>
      <c r="X8" s="614"/>
      <c r="Y8" s="612"/>
      <c r="Z8" s="613"/>
      <c r="AA8" s="614"/>
      <c r="AB8" s="612"/>
      <c r="AC8" s="613"/>
      <c r="AD8" s="614"/>
      <c r="AE8" s="690"/>
      <c r="AF8" s="691"/>
      <c r="AG8" s="690"/>
      <c r="AH8" s="691"/>
      <c r="AI8" s="690"/>
      <c r="AJ8" s="694"/>
    </row>
    <row r="9" spans="1:36" s="26" customFormat="1" ht="36" customHeight="1" x14ac:dyDescent="0.2">
      <c r="A9" s="665"/>
      <c r="B9" s="672"/>
      <c r="C9" s="695" t="s">
        <v>48</v>
      </c>
      <c r="D9" s="475" t="s">
        <v>238</v>
      </c>
      <c r="E9" s="476" t="s">
        <v>391</v>
      </c>
      <c r="F9" s="477" t="s">
        <v>8</v>
      </c>
      <c r="G9" s="334" t="s">
        <v>238</v>
      </c>
      <c r="H9" s="335" t="s">
        <v>391</v>
      </c>
      <c r="I9" s="336" t="s">
        <v>8</v>
      </c>
      <c r="J9" s="334" t="s">
        <v>238</v>
      </c>
      <c r="K9" s="335" t="s">
        <v>391</v>
      </c>
      <c r="L9" s="336" t="s">
        <v>8</v>
      </c>
      <c r="M9" s="334" t="s">
        <v>238</v>
      </c>
      <c r="N9" s="335" t="s">
        <v>391</v>
      </c>
      <c r="O9" s="336" t="s">
        <v>8</v>
      </c>
      <c r="P9" s="334" t="s">
        <v>238</v>
      </c>
      <c r="Q9" s="335" t="s">
        <v>391</v>
      </c>
      <c r="R9" s="336" t="s">
        <v>8</v>
      </c>
      <c r="S9" s="334" t="s">
        <v>238</v>
      </c>
      <c r="T9" s="335" t="s">
        <v>391</v>
      </c>
      <c r="U9" s="336" t="s">
        <v>8</v>
      </c>
      <c r="V9" s="382" t="s">
        <v>8</v>
      </c>
      <c r="W9" s="383" t="s">
        <v>358</v>
      </c>
      <c r="X9" s="384" t="s">
        <v>50</v>
      </c>
      <c r="Y9" s="382" t="s">
        <v>8</v>
      </c>
      <c r="Z9" s="383" t="s">
        <v>358</v>
      </c>
      <c r="AA9" s="384" t="s">
        <v>50</v>
      </c>
      <c r="AB9" s="382" t="s">
        <v>8</v>
      </c>
      <c r="AC9" s="383" t="s">
        <v>358</v>
      </c>
      <c r="AD9" s="384" t="s">
        <v>50</v>
      </c>
      <c r="AE9" s="334" t="s">
        <v>494</v>
      </c>
      <c r="AF9" s="335" t="s">
        <v>495</v>
      </c>
      <c r="AG9" s="598" t="s">
        <v>494</v>
      </c>
      <c r="AH9" s="336" t="s">
        <v>495</v>
      </c>
      <c r="AI9" s="598" t="s">
        <v>494</v>
      </c>
      <c r="AJ9" s="336" t="s">
        <v>495</v>
      </c>
    </row>
    <row r="10" spans="1:36" s="27" customFormat="1" ht="18" customHeight="1" thickBot="1" x14ac:dyDescent="0.25">
      <c r="A10" s="666"/>
      <c r="B10" s="673"/>
      <c r="C10" s="696"/>
      <c r="D10" s="341" t="s">
        <v>49</v>
      </c>
      <c r="E10" s="342" t="s">
        <v>49</v>
      </c>
      <c r="F10" s="343" t="s">
        <v>49</v>
      </c>
      <c r="G10" s="341" t="s">
        <v>49</v>
      </c>
      <c r="H10" s="342" t="s">
        <v>49</v>
      </c>
      <c r="I10" s="343" t="s">
        <v>49</v>
      </c>
      <c r="J10" s="345" t="s">
        <v>49</v>
      </c>
      <c r="K10" s="346" t="s">
        <v>49</v>
      </c>
      <c r="L10" s="347" t="s">
        <v>49</v>
      </c>
      <c r="M10" s="345" t="s">
        <v>49</v>
      </c>
      <c r="N10" s="346" t="s">
        <v>49</v>
      </c>
      <c r="O10" s="347" t="s">
        <v>49</v>
      </c>
      <c r="P10" s="345" t="s">
        <v>49</v>
      </c>
      <c r="Q10" s="346" t="s">
        <v>49</v>
      </c>
      <c r="R10" s="347" t="s">
        <v>49</v>
      </c>
      <c r="S10" s="345" t="s">
        <v>49</v>
      </c>
      <c r="T10" s="346" t="s">
        <v>49</v>
      </c>
      <c r="U10" s="347" t="s">
        <v>49</v>
      </c>
      <c r="V10" s="341" t="s">
        <v>49</v>
      </c>
      <c r="W10" s="342" t="s">
        <v>49</v>
      </c>
      <c r="X10" s="343" t="s">
        <v>49</v>
      </c>
      <c r="Y10" s="345" t="s">
        <v>49</v>
      </c>
      <c r="Z10" s="346" t="s">
        <v>49</v>
      </c>
      <c r="AA10" s="347" t="s">
        <v>49</v>
      </c>
      <c r="AB10" s="345" t="s">
        <v>49</v>
      </c>
      <c r="AC10" s="346" t="s">
        <v>49</v>
      </c>
      <c r="AD10" s="347" t="s">
        <v>49</v>
      </c>
      <c r="AE10" s="345" t="s">
        <v>49</v>
      </c>
      <c r="AF10" s="346" t="s">
        <v>49</v>
      </c>
      <c r="AG10" s="599" t="s">
        <v>49</v>
      </c>
      <c r="AH10" s="347" t="s">
        <v>49</v>
      </c>
      <c r="AI10" s="599" t="s">
        <v>49</v>
      </c>
      <c r="AJ10" s="347" t="s">
        <v>49</v>
      </c>
    </row>
    <row r="11" spans="1:36" s="559" customFormat="1" ht="15.75" x14ac:dyDescent="0.25">
      <c r="A11" s="91">
        <f>ROW()</f>
        <v>11</v>
      </c>
      <c r="B11" s="92" t="s">
        <v>15</v>
      </c>
      <c r="C11" s="104" t="s">
        <v>251</v>
      </c>
      <c r="D11" s="488" t="s">
        <v>454</v>
      </c>
      <c r="E11" s="455"/>
      <c r="F11" s="434">
        <f>F12+F17+F22</f>
        <v>0</v>
      </c>
      <c r="G11" s="488" t="s">
        <v>454</v>
      </c>
      <c r="H11" s="455"/>
      <c r="I11" s="434">
        <f>I12+I17+I22</f>
        <v>0</v>
      </c>
      <c r="J11" s="488" t="s">
        <v>454</v>
      </c>
      <c r="K11" s="455"/>
      <c r="L11" s="434">
        <f>L12+L17+L22</f>
        <v>0</v>
      </c>
      <c r="M11" s="488" t="s">
        <v>454</v>
      </c>
      <c r="N11" s="455"/>
      <c r="O11" s="434">
        <f>O12+O17+O22</f>
        <v>0</v>
      </c>
      <c r="P11" s="488" t="s">
        <v>454</v>
      </c>
      <c r="Q11" s="455"/>
      <c r="R11" s="434">
        <f>R12+R17+R22</f>
        <v>0</v>
      </c>
      <c r="S11" s="488" t="s">
        <v>454</v>
      </c>
      <c r="T11" s="455"/>
      <c r="U11" s="434">
        <f>U12+U17+U22</f>
        <v>0</v>
      </c>
      <c r="V11" s="432">
        <f>V12+V17+V22</f>
        <v>0</v>
      </c>
      <c r="W11" s="433">
        <f>'Bilanz - 1. Schlüsselung'!W11</f>
        <v>0</v>
      </c>
      <c r="X11" s="450">
        <f>X12+X17+X22</f>
        <v>0</v>
      </c>
      <c r="Y11" s="556">
        <f t="shared" ref="Y11:AB11" si="31">Y12+Y17+Y22</f>
        <v>0</v>
      </c>
      <c r="Z11" s="448">
        <f t="shared" si="31"/>
        <v>0</v>
      </c>
      <c r="AA11" s="449">
        <f t="shared" si="31"/>
        <v>0</v>
      </c>
      <c r="AB11" s="556">
        <f t="shared" si="31"/>
        <v>0</v>
      </c>
      <c r="AC11" s="448">
        <f t="shared" ref="AC11" si="32">AC12+AC17+AC22</f>
        <v>0</v>
      </c>
      <c r="AD11" s="449">
        <f>AD12+AD17+AD22</f>
        <v>0</v>
      </c>
      <c r="AE11" s="600">
        <f t="shared" ref="AE11:AJ11" si="33">AE12+AE17+AE22</f>
        <v>0</v>
      </c>
      <c r="AF11" s="602">
        <f t="shared" si="33"/>
        <v>0</v>
      </c>
      <c r="AG11" s="600">
        <f t="shared" si="33"/>
        <v>0</v>
      </c>
      <c r="AH11" s="602">
        <f t="shared" si="33"/>
        <v>0</v>
      </c>
      <c r="AI11" s="600">
        <f t="shared" si="33"/>
        <v>0</v>
      </c>
      <c r="AJ11" s="557">
        <f t="shared" si="33"/>
        <v>0</v>
      </c>
    </row>
    <row r="12" spans="1:36" s="559" customFormat="1" ht="15.75" x14ac:dyDescent="0.25">
      <c r="A12" s="91">
        <f>ROW()</f>
        <v>12</v>
      </c>
      <c r="B12" s="94" t="s">
        <v>16</v>
      </c>
      <c r="C12" s="105" t="s">
        <v>252</v>
      </c>
      <c r="D12" s="430"/>
      <c r="E12" s="425"/>
      <c r="F12" s="422">
        <f>SUM(F13:F16)</f>
        <v>0</v>
      </c>
      <c r="G12" s="430"/>
      <c r="H12" s="425"/>
      <c r="I12" s="422">
        <f>SUM(I13:I16)</f>
        <v>0</v>
      </c>
      <c r="J12" s="430"/>
      <c r="K12" s="425"/>
      <c r="L12" s="422">
        <f>SUM(L13:L16)</f>
        <v>0</v>
      </c>
      <c r="M12" s="430"/>
      <c r="N12" s="425"/>
      <c r="O12" s="422">
        <f>SUM(O13:O16)</f>
        <v>0</v>
      </c>
      <c r="P12" s="430"/>
      <c r="Q12" s="425"/>
      <c r="R12" s="422">
        <f>SUM(R13:R16)</f>
        <v>0</v>
      </c>
      <c r="S12" s="430"/>
      <c r="T12" s="425"/>
      <c r="U12" s="422">
        <f>SUM(U13:U16)</f>
        <v>0</v>
      </c>
      <c r="V12" s="430">
        <f>SUM(V13:V16)</f>
        <v>0</v>
      </c>
      <c r="W12" s="425">
        <f>'Bilanz - 1. Schlüsselung'!W12</f>
        <v>0</v>
      </c>
      <c r="X12" s="451">
        <f>SUM(X13:X16)</f>
        <v>0</v>
      </c>
      <c r="Y12" s="430">
        <f t="shared" ref="Y12:Z12" si="34">SUM(Y13:Y16)</f>
        <v>0</v>
      </c>
      <c r="Z12" s="425">
        <f t="shared" si="34"/>
        <v>0</v>
      </c>
      <c r="AA12" s="422">
        <f>SUM(AA13:AA16)</f>
        <v>0</v>
      </c>
      <c r="AB12" s="430">
        <f t="shared" ref="AB12" si="35">SUM(AB13:AB16)</f>
        <v>0</v>
      </c>
      <c r="AC12" s="425">
        <f t="shared" ref="AC12" si="36">SUM(AC13:AC16)</f>
        <v>0</v>
      </c>
      <c r="AD12" s="422">
        <f>SUM(AD13:AD16)</f>
        <v>0</v>
      </c>
      <c r="AE12" s="601">
        <f t="shared" ref="AE12:AJ12" si="37">SUM(AE13:AE16)</f>
        <v>0</v>
      </c>
      <c r="AF12" s="603">
        <f t="shared" si="37"/>
        <v>0</v>
      </c>
      <c r="AG12" s="601">
        <f t="shared" si="37"/>
        <v>0</v>
      </c>
      <c r="AH12" s="603">
        <f t="shared" si="37"/>
        <v>0</v>
      </c>
      <c r="AI12" s="601">
        <f t="shared" si="37"/>
        <v>0</v>
      </c>
      <c r="AJ12" s="558">
        <f t="shared" si="37"/>
        <v>0</v>
      </c>
    </row>
    <row r="13" spans="1:36" s="559" customFormat="1" ht="31.5" x14ac:dyDescent="0.25">
      <c r="A13" s="91">
        <f>ROW()</f>
        <v>13</v>
      </c>
      <c r="B13" s="92" t="s">
        <v>17</v>
      </c>
      <c r="C13" s="106" t="s">
        <v>253</v>
      </c>
      <c r="D13" s="430"/>
      <c r="E13" s="425"/>
      <c r="F13" s="422">
        <f>D13+E13</f>
        <v>0</v>
      </c>
      <c r="G13" s="430"/>
      <c r="H13" s="425"/>
      <c r="I13" s="422">
        <f>G13+H13</f>
        <v>0</v>
      </c>
      <c r="J13" s="430"/>
      <c r="K13" s="425"/>
      <c r="L13" s="422">
        <f>J13+K13</f>
        <v>0</v>
      </c>
      <c r="M13" s="430"/>
      <c r="N13" s="425"/>
      <c r="O13" s="422">
        <f>M13+N13</f>
        <v>0</v>
      </c>
      <c r="P13" s="430"/>
      <c r="Q13" s="425"/>
      <c r="R13" s="422">
        <f>P13+Q13</f>
        <v>0</v>
      </c>
      <c r="S13" s="430"/>
      <c r="T13" s="425"/>
      <c r="U13" s="422">
        <f>S13+T13</f>
        <v>0</v>
      </c>
      <c r="V13" s="430">
        <f>SUMIF($D$2:$U$2,"Hauptkostenstelle - Summe",D13:U13)</f>
        <v>0</v>
      </c>
      <c r="W13" s="425">
        <f>'Bilanz - 1. Schlüsselung'!W13</f>
        <v>0</v>
      </c>
      <c r="X13" s="451">
        <f>V13-W13</f>
        <v>0</v>
      </c>
      <c r="Y13" s="430">
        <f>SUMIF($D$3:$U$3,"Stromnetz - Summe",D13:U13)</f>
        <v>0</v>
      </c>
      <c r="Z13" s="424"/>
      <c r="AA13" s="422">
        <f>Y13-Z13</f>
        <v>0</v>
      </c>
      <c r="AB13" s="430">
        <f>SUMIF($D$3:$U$3,"Gasnetz - Summe",D13:U13)</f>
        <v>0</v>
      </c>
      <c r="AC13" s="424"/>
      <c r="AD13" s="422">
        <f>AB13-AC13</f>
        <v>0</v>
      </c>
      <c r="AE13" s="601">
        <f>SUMIF($D$2:$U$2,"Hauptkostenstelle - 1. Schlüsselung",D13:U13)</f>
        <v>0</v>
      </c>
      <c r="AF13" s="603">
        <f>SUMIF($D$2:$U$2,"Hauptkostenstelle - 2. Schlüsselung",D13:U13)</f>
        <v>0</v>
      </c>
      <c r="AG13" s="601">
        <f>SUMIF($D$3:$U$3,"Stromnetz - 1. Schlüsselung",D13:U13)</f>
        <v>0</v>
      </c>
      <c r="AH13" s="603">
        <f>SUMIF($D$3:$U$3,"Stromnetz - 2. Schlüsselung",D13:U13)</f>
        <v>0</v>
      </c>
      <c r="AI13" s="601">
        <f>SUMIF($D$3:$U$3,"Gasnetz - 1. Schlüsselung",D13:U13)</f>
        <v>0</v>
      </c>
      <c r="AJ13" s="558">
        <f>SUMIF($D$3:$U$3,"Gasnetz - 2. Schlüsselung",D13:U13)</f>
        <v>0</v>
      </c>
    </row>
    <row r="14" spans="1:36" s="559" customFormat="1" ht="47.25" x14ac:dyDescent="0.25">
      <c r="A14" s="91">
        <f>ROW()</f>
        <v>14</v>
      </c>
      <c r="B14" s="92" t="s">
        <v>21</v>
      </c>
      <c r="C14" s="105" t="s">
        <v>32</v>
      </c>
      <c r="D14" s="430"/>
      <c r="E14" s="425"/>
      <c r="F14" s="422">
        <f>D14+E14</f>
        <v>0</v>
      </c>
      <c r="G14" s="430"/>
      <c r="H14" s="425"/>
      <c r="I14" s="422">
        <f>G14+H14</f>
        <v>0</v>
      </c>
      <c r="J14" s="430"/>
      <c r="K14" s="425"/>
      <c r="L14" s="422">
        <f>J14+K14</f>
        <v>0</v>
      </c>
      <c r="M14" s="430"/>
      <c r="N14" s="425"/>
      <c r="O14" s="422">
        <f>M14+N14</f>
        <v>0</v>
      </c>
      <c r="P14" s="430"/>
      <c r="Q14" s="425"/>
      <c r="R14" s="422">
        <f>P14+Q14</f>
        <v>0</v>
      </c>
      <c r="S14" s="430"/>
      <c r="T14" s="425"/>
      <c r="U14" s="422">
        <f>S14+T14</f>
        <v>0</v>
      </c>
      <c r="V14" s="430">
        <f t="shared" ref="V14:V16" si="38">SUMIF($D$2:$U$2,"Hauptkostenstelle - Summe",D14:U14)</f>
        <v>0</v>
      </c>
      <c r="W14" s="425">
        <f>'Bilanz - 1. Schlüsselung'!W14</f>
        <v>0</v>
      </c>
      <c r="X14" s="451">
        <f t="shared" ref="X14:X16" si="39">V14-W14</f>
        <v>0</v>
      </c>
      <c r="Y14" s="430">
        <f t="shared" ref="Y14:Y16" si="40">SUMIF($D$3:$U$3,"Stromnetz - Summe",D14:U14)</f>
        <v>0</v>
      </c>
      <c r="Z14" s="424"/>
      <c r="AA14" s="422">
        <f t="shared" ref="AA14:AA16" si="41">Y14-Z14</f>
        <v>0</v>
      </c>
      <c r="AB14" s="430">
        <f t="shared" ref="AB14:AB16" si="42">SUMIF($D$3:$U$3,"Gasnetz - Summe",D14:U14)</f>
        <v>0</v>
      </c>
      <c r="AC14" s="424"/>
      <c r="AD14" s="422">
        <f>AB14-AC14</f>
        <v>0</v>
      </c>
      <c r="AE14" s="451">
        <f t="shared" ref="AE14:AE16" si="43">SUMIF($D$2:$U$2,"Hauptkostenstelle - 1. Schlüsselung",D14:U14)</f>
        <v>0</v>
      </c>
      <c r="AF14" s="422">
        <f t="shared" ref="AF14:AF16" si="44">SUMIF($D$2:$U$2,"Hauptkostenstelle - 2. Schlüsselung",D14:U14)</f>
        <v>0</v>
      </c>
      <c r="AG14" s="451">
        <f t="shared" ref="AG14:AG16" si="45">SUMIF($D$3:$U$3,"Stromnetz - 1. Schlüsselung",D14:U14)</f>
        <v>0</v>
      </c>
      <c r="AH14" s="422">
        <f t="shared" ref="AH14:AH16" si="46">SUMIF($D$3:$U$3,"Stromnetz - 2. Schlüsselung",D14:U14)</f>
        <v>0</v>
      </c>
      <c r="AI14" s="451">
        <f t="shared" ref="AI14:AI16" si="47">SUMIF($D$3:$U$3,"Gasnetz - 1. Schlüsselung",D14:U14)</f>
        <v>0</v>
      </c>
      <c r="AJ14" s="422">
        <f t="shared" ref="AJ14:AJ16" si="48">SUMIF($D$3:$U$3,"Gasnetz - 2. Schlüsselung",D14:U14)</f>
        <v>0</v>
      </c>
    </row>
    <row r="15" spans="1:36" s="559" customFormat="1" ht="15.75" x14ac:dyDescent="0.25">
      <c r="A15" s="91">
        <f>ROW()</f>
        <v>15</v>
      </c>
      <c r="B15" s="92" t="s">
        <v>77</v>
      </c>
      <c r="C15" s="105" t="s">
        <v>254</v>
      </c>
      <c r="D15" s="430"/>
      <c r="E15" s="425"/>
      <c r="F15" s="422">
        <f>D15+E15</f>
        <v>0</v>
      </c>
      <c r="G15" s="430"/>
      <c r="H15" s="425"/>
      <c r="I15" s="422">
        <f>G15+H15</f>
        <v>0</v>
      </c>
      <c r="J15" s="430"/>
      <c r="K15" s="425"/>
      <c r="L15" s="422">
        <f>J15+K15</f>
        <v>0</v>
      </c>
      <c r="M15" s="430"/>
      <c r="N15" s="425"/>
      <c r="O15" s="422">
        <f>M15+N15</f>
        <v>0</v>
      </c>
      <c r="P15" s="430"/>
      <c r="Q15" s="425"/>
      <c r="R15" s="422">
        <f>P15+Q15</f>
        <v>0</v>
      </c>
      <c r="S15" s="430"/>
      <c r="T15" s="425"/>
      <c r="U15" s="422">
        <f>S15+T15</f>
        <v>0</v>
      </c>
      <c r="V15" s="430">
        <f t="shared" si="38"/>
        <v>0</v>
      </c>
      <c r="W15" s="425">
        <f>'Bilanz - 1. Schlüsselung'!W15</f>
        <v>0</v>
      </c>
      <c r="X15" s="451">
        <f t="shared" si="39"/>
        <v>0</v>
      </c>
      <c r="Y15" s="430">
        <f t="shared" si="40"/>
        <v>0</v>
      </c>
      <c r="Z15" s="424"/>
      <c r="AA15" s="422">
        <f t="shared" si="41"/>
        <v>0</v>
      </c>
      <c r="AB15" s="430">
        <f t="shared" si="42"/>
        <v>0</v>
      </c>
      <c r="AC15" s="424"/>
      <c r="AD15" s="422">
        <f>AB15-AC15</f>
        <v>0</v>
      </c>
      <c r="AE15" s="451">
        <f t="shared" si="43"/>
        <v>0</v>
      </c>
      <c r="AF15" s="422">
        <f t="shared" si="44"/>
        <v>0</v>
      </c>
      <c r="AG15" s="451">
        <f t="shared" si="45"/>
        <v>0</v>
      </c>
      <c r="AH15" s="422">
        <f t="shared" si="46"/>
        <v>0</v>
      </c>
      <c r="AI15" s="451">
        <f t="shared" si="47"/>
        <v>0</v>
      </c>
      <c r="AJ15" s="422">
        <f t="shared" si="48"/>
        <v>0</v>
      </c>
    </row>
    <row r="16" spans="1:36" s="559" customFormat="1" ht="15.75" x14ac:dyDescent="0.25">
      <c r="A16" s="91">
        <f>ROW()</f>
        <v>16</v>
      </c>
      <c r="B16" s="92" t="s">
        <v>79</v>
      </c>
      <c r="C16" s="105" t="s">
        <v>255</v>
      </c>
      <c r="D16" s="430"/>
      <c r="E16" s="425"/>
      <c r="F16" s="422">
        <f>D16+E16</f>
        <v>0</v>
      </c>
      <c r="G16" s="430"/>
      <c r="H16" s="425"/>
      <c r="I16" s="422">
        <f>G16+H16</f>
        <v>0</v>
      </c>
      <c r="J16" s="430"/>
      <c r="K16" s="425"/>
      <c r="L16" s="422">
        <f>J16+K16</f>
        <v>0</v>
      </c>
      <c r="M16" s="430"/>
      <c r="N16" s="425"/>
      <c r="O16" s="422">
        <f>M16+N16</f>
        <v>0</v>
      </c>
      <c r="P16" s="430"/>
      <c r="Q16" s="425"/>
      <c r="R16" s="422">
        <f>P16+Q16</f>
        <v>0</v>
      </c>
      <c r="S16" s="430"/>
      <c r="T16" s="425"/>
      <c r="U16" s="422">
        <f>S16+T16</f>
        <v>0</v>
      </c>
      <c r="V16" s="430">
        <f t="shared" si="38"/>
        <v>0</v>
      </c>
      <c r="W16" s="425">
        <f>'Bilanz - 1. Schlüsselung'!W16</f>
        <v>0</v>
      </c>
      <c r="X16" s="451">
        <f t="shared" si="39"/>
        <v>0</v>
      </c>
      <c r="Y16" s="430">
        <f t="shared" si="40"/>
        <v>0</v>
      </c>
      <c r="Z16" s="424"/>
      <c r="AA16" s="422">
        <f t="shared" si="41"/>
        <v>0</v>
      </c>
      <c r="AB16" s="430">
        <f t="shared" si="42"/>
        <v>0</v>
      </c>
      <c r="AC16" s="424"/>
      <c r="AD16" s="422">
        <f>AB16-AC16</f>
        <v>0</v>
      </c>
      <c r="AE16" s="451">
        <f t="shared" si="43"/>
        <v>0</v>
      </c>
      <c r="AF16" s="422">
        <f t="shared" si="44"/>
        <v>0</v>
      </c>
      <c r="AG16" s="451">
        <f t="shared" si="45"/>
        <v>0</v>
      </c>
      <c r="AH16" s="422">
        <f t="shared" si="46"/>
        <v>0</v>
      </c>
      <c r="AI16" s="451">
        <f t="shared" si="47"/>
        <v>0</v>
      </c>
      <c r="AJ16" s="422">
        <f t="shared" si="48"/>
        <v>0</v>
      </c>
    </row>
    <row r="17" spans="1:36" s="559" customFormat="1" ht="15.75" x14ac:dyDescent="0.25">
      <c r="A17" s="91">
        <f>ROW()</f>
        <v>17</v>
      </c>
      <c r="B17" s="94" t="s">
        <v>25</v>
      </c>
      <c r="C17" s="105" t="s">
        <v>256</v>
      </c>
      <c r="D17" s="430"/>
      <c r="E17" s="425"/>
      <c r="F17" s="422">
        <f>SUM(F18:F21)</f>
        <v>0</v>
      </c>
      <c r="G17" s="430"/>
      <c r="H17" s="425"/>
      <c r="I17" s="422">
        <f>SUM(I18:I21)</f>
        <v>0</v>
      </c>
      <c r="J17" s="430"/>
      <c r="K17" s="425"/>
      <c r="L17" s="422">
        <f>SUM(L18:L21)</f>
        <v>0</v>
      </c>
      <c r="M17" s="430"/>
      <c r="N17" s="425"/>
      <c r="O17" s="422">
        <f>SUM(O18:O21)</f>
        <v>0</v>
      </c>
      <c r="P17" s="430"/>
      <c r="Q17" s="425"/>
      <c r="R17" s="422">
        <f>SUM(R18:R21)</f>
        <v>0</v>
      </c>
      <c r="S17" s="430"/>
      <c r="T17" s="425"/>
      <c r="U17" s="422">
        <f>SUM(U18:U21)</f>
        <v>0</v>
      </c>
      <c r="V17" s="430">
        <f>SUM(V18:V21)</f>
        <v>0</v>
      </c>
      <c r="W17" s="425">
        <f>'Bilanz - 1. Schlüsselung'!W17</f>
        <v>0</v>
      </c>
      <c r="X17" s="451">
        <f>SUM(X18:X21)</f>
        <v>0</v>
      </c>
      <c r="Y17" s="430">
        <f t="shared" ref="Y17:Z17" si="49">SUM(Y18:Y21)</f>
        <v>0</v>
      </c>
      <c r="Z17" s="438">
        <f t="shared" si="49"/>
        <v>0</v>
      </c>
      <c r="AA17" s="422">
        <f>SUM(AA18:AA21)</f>
        <v>0</v>
      </c>
      <c r="AB17" s="430">
        <f t="shared" ref="AB17" si="50">SUM(AB18:AB21)</f>
        <v>0</v>
      </c>
      <c r="AC17" s="438">
        <f t="shared" ref="AC17" si="51">SUM(AC18:AC21)</f>
        <v>0</v>
      </c>
      <c r="AD17" s="422">
        <f>SUM(AD18:AD21)</f>
        <v>0</v>
      </c>
      <c r="AE17" s="451">
        <f t="shared" ref="AE17:AJ17" si="52">SUM(AE18:AE21)</f>
        <v>0</v>
      </c>
      <c r="AF17" s="422">
        <f t="shared" si="52"/>
        <v>0</v>
      </c>
      <c r="AG17" s="451">
        <f t="shared" si="52"/>
        <v>0</v>
      </c>
      <c r="AH17" s="422">
        <f t="shared" si="52"/>
        <v>0</v>
      </c>
      <c r="AI17" s="451">
        <f t="shared" si="52"/>
        <v>0</v>
      </c>
      <c r="AJ17" s="422">
        <f t="shared" si="52"/>
        <v>0</v>
      </c>
    </row>
    <row r="18" spans="1:36" s="559" customFormat="1" ht="47.25" x14ac:dyDescent="0.25">
      <c r="A18" s="91">
        <f>ROW()</f>
        <v>18</v>
      </c>
      <c r="B18" s="94" t="s">
        <v>257</v>
      </c>
      <c r="C18" s="105" t="s">
        <v>258</v>
      </c>
      <c r="D18" s="430"/>
      <c r="E18" s="425"/>
      <c r="F18" s="422">
        <f>D18+E18</f>
        <v>0</v>
      </c>
      <c r="G18" s="430"/>
      <c r="H18" s="425"/>
      <c r="I18" s="422">
        <f>G18+H18</f>
        <v>0</v>
      </c>
      <c r="J18" s="430"/>
      <c r="K18" s="425"/>
      <c r="L18" s="422">
        <f>J18+K18</f>
        <v>0</v>
      </c>
      <c r="M18" s="430"/>
      <c r="N18" s="425"/>
      <c r="O18" s="422">
        <f>M18+N18</f>
        <v>0</v>
      </c>
      <c r="P18" s="430"/>
      <c r="Q18" s="425"/>
      <c r="R18" s="422">
        <f>P18+Q18</f>
        <v>0</v>
      </c>
      <c r="S18" s="430"/>
      <c r="T18" s="425"/>
      <c r="U18" s="422">
        <f>S18+T18</f>
        <v>0</v>
      </c>
      <c r="V18" s="430">
        <f t="shared" ref="V18:V21" si="53">SUMIF($D$2:$U$2,"Hauptkostenstelle - Summe",D18:U18)</f>
        <v>0</v>
      </c>
      <c r="W18" s="425">
        <f>'Bilanz - 1. Schlüsselung'!W18</f>
        <v>0</v>
      </c>
      <c r="X18" s="451">
        <f t="shared" ref="X18:X21" si="54">V18-W18</f>
        <v>0</v>
      </c>
      <c r="Y18" s="430">
        <f t="shared" ref="Y18:Y21" si="55">SUMIF($D$3:$U$3,"Stromnetz - Summe",D18:U18)</f>
        <v>0</v>
      </c>
      <c r="Z18" s="424"/>
      <c r="AA18" s="422">
        <f t="shared" ref="AA18:AA21" si="56">Y18-Z18</f>
        <v>0</v>
      </c>
      <c r="AB18" s="430">
        <f t="shared" ref="AB18:AB21" si="57">SUMIF($D$3:$U$3,"Gasnetz - Summe",D18:U18)</f>
        <v>0</v>
      </c>
      <c r="AC18" s="424"/>
      <c r="AD18" s="422">
        <f>AB18-AC18</f>
        <v>0</v>
      </c>
      <c r="AE18" s="451">
        <f t="shared" ref="AE18:AE21" si="58">SUMIF($D$2:$U$2,"Hauptkostenstelle - 1. Schlüsselung",D18:U18)</f>
        <v>0</v>
      </c>
      <c r="AF18" s="422">
        <f t="shared" ref="AF18:AF21" si="59">SUMIF($D$2:$U$2,"Hauptkostenstelle - 2. Schlüsselung",D18:U18)</f>
        <v>0</v>
      </c>
      <c r="AG18" s="451">
        <f t="shared" ref="AG18:AG21" si="60">SUMIF($D$3:$U$3,"Stromnetz - 1. Schlüsselung",D18:U18)</f>
        <v>0</v>
      </c>
      <c r="AH18" s="422">
        <f t="shared" ref="AH18:AH21" si="61">SUMIF($D$3:$U$3,"Stromnetz - 2. Schlüsselung",D18:U18)</f>
        <v>0</v>
      </c>
      <c r="AI18" s="451">
        <f t="shared" ref="AI18:AI21" si="62">SUMIF($D$3:$U$3,"Gasnetz - 1. Schlüsselung",D18:U18)</f>
        <v>0</v>
      </c>
      <c r="AJ18" s="422">
        <f t="shared" ref="AJ18:AJ21" si="63">SUMIF($D$3:$U$3,"Gasnetz - 2. Schlüsselung",D18:U18)</f>
        <v>0</v>
      </c>
    </row>
    <row r="19" spans="1:36" s="559" customFormat="1" ht="15.75" x14ac:dyDescent="0.25">
      <c r="A19" s="91">
        <f>ROW()</f>
        <v>19</v>
      </c>
      <c r="B19" s="94" t="s">
        <v>259</v>
      </c>
      <c r="C19" s="105" t="s">
        <v>260</v>
      </c>
      <c r="D19" s="430"/>
      <c r="E19" s="425"/>
      <c r="F19" s="422">
        <f>D19+E19</f>
        <v>0</v>
      </c>
      <c r="G19" s="430"/>
      <c r="H19" s="425"/>
      <c r="I19" s="422">
        <f>G19+H19</f>
        <v>0</v>
      </c>
      <c r="J19" s="430"/>
      <c r="K19" s="425"/>
      <c r="L19" s="422">
        <f>J19+K19</f>
        <v>0</v>
      </c>
      <c r="M19" s="430"/>
      <c r="N19" s="425"/>
      <c r="O19" s="422">
        <f>M19+N19</f>
        <v>0</v>
      </c>
      <c r="P19" s="430"/>
      <c r="Q19" s="425"/>
      <c r="R19" s="422">
        <f>P19+Q19</f>
        <v>0</v>
      </c>
      <c r="S19" s="430"/>
      <c r="T19" s="425"/>
      <c r="U19" s="422">
        <f>S19+T19</f>
        <v>0</v>
      </c>
      <c r="V19" s="430">
        <f t="shared" si="53"/>
        <v>0</v>
      </c>
      <c r="W19" s="425">
        <f>'Bilanz - 1. Schlüsselung'!W19</f>
        <v>0</v>
      </c>
      <c r="X19" s="451">
        <f t="shared" si="54"/>
        <v>0</v>
      </c>
      <c r="Y19" s="430">
        <f t="shared" si="55"/>
        <v>0</v>
      </c>
      <c r="Z19" s="424"/>
      <c r="AA19" s="422">
        <f t="shared" si="56"/>
        <v>0</v>
      </c>
      <c r="AB19" s="430">
        <f t="shared" si="57"/>
        <v>0</v>
      </c>
      <c r="AC19" s="424"/>
      <c r="AD19" s="422">
        <f>AB19-AC19</f>
        <v>0</v>
      </c>
      <c r="AE19" s="451">
        <f t="shared" si="58"/>
        <v>0</v>
      </c>
      <c r="AF19" s="422">
        <f t="shared" si="59"/>
        <v>0</v>
      </c>
      <c r="AG19" s="451">
        <f t="shared" si="60"/>
        <v>0</v>
      </c>
      <c r="AH19" s="422">
        <f t="shared" si="61"/>
        <v>0</v>
      </c>
      <c r="AI19" s="451">
        <f t="shared" si="62"/>
        <v>0</v>
      </c>
      <c r="AJ19" s="422">
        <f t="shared" si="63"/>
        <v>0</v>
      </c>
    </row>
    <row r="20" spans="1:36" s="559" customFormat="1" ht="31.5" x14ac:dyDescent="0.25">
      <c r="A20" s="91">
        <f>ROW()</f>
        <v>20</v>
      </c>
      <c r="B20" s="94" t="s">
        <v>261</v>
      </c>
      <c r="C20" s="105" t="s">
        <v>262</v>
      </c>
      <c r="D20" s="430"/>
      <c r="E20" s="425"/>
      <c r="F20" s="422">
        <f>D20+E20</f>
        <v>0</v>
      </c>
      <c r="G20" s="430"/>
      <c r="H20" s="425"/>
      <c r="I20" s="422">
        <f>G20+H20</f>
        <v>0</v>
      </c>
      <c r="J20" s="430"/>
      <c r="K20" s="425"/>
      <c r="L20" s="422">
        <f>J20+K20</f>
        <v>0</v>
      </c>
      <c r="M20" s="430"/>
      <c r="N20" s="425"/>
      <c r="O20" s="422">
        <f>M20+N20</f>
        <v>0</v>
      </c>
      <c r="P20" s="430"/>
      <c r="Q20" s="425"/>
      <c r="R20" s="422">
        <f>P20+Q20</f>
        <v>0</v>
      </c>
      <c r="S20" s="430"/>
      <c r="T20" s="425"/>
      <c r="U20" s="422">
        <f>S20+T20</f>
        <v>0</v>
      </c>
      <c r="V20" s="430">
        <f t="shared" si="53"/>
        <v>0</v>
      </c>
      <c r="W20" s="425">
        <f>'Bilanz - 1. Schlüsselung'!W20</f>
        <v>0</v>
      </c>
      <c r="X20" s="451">
        <f t="shared" si="54"/>
        <v>0</v>
      </c>
      <c r="Y20" s="430">
        <f t="shared" si="55"/>
        <v>0</v>
      </c>
      <c r="Z20" s="424"/>
      <c r="AA20" s="422">
        <f t="shared" si="56"/>
        <v>0</v>
      </c>
      <c r="AB20" s="430">
        <f t="shared" si="57"/>
        <v>0</v>
      </c>
      <c r="AC20" s="424"/>
      <c r="AD20" s="422">
        <f>AB20-AC20</f>
        <v>0</v>
      </c>
      <c r="AE20" s="451">
        <f t="shared" si="58"/>
        <v>0</v>
      </c>
      <c r="AF20" s="422">
        <f t="shared" si="59"/>
        <v>0</v>
      </c>
      <c r="AG20" s="451">
        <f t="shared" si="60"/>
        <v>0</v>
      </c>
      <c r="AH20" s="422">
        <f t="shared" si="61"/>
        <v>0</v>
      </c>
      <c r="AI20" s="451">
        <f t="shared" si="62"/>
        <v>0</v>
      </c>
      <c r="AJ20" s="422">
        <f t="shared" si="63"/>
        <v>0</v>
      </c>
    </row>
    <row r="21" spans="1:36" s="559" customFormat="1" ht="15.75" x14ac:dyDescent="0.25">
      <c r="A21" s="91">
        <f>ROW()</f>
        <v>21</v>
      </c>
      <c r="B21" s="94" t="s">
        <v>263</v>
      </c>
      <c r="C21" s="105" t="s">
        <v>264</v>
      </c>
      <c r="D21" s="430"/>
      <c r="E21" s="425"/>
      <c r="F21" s="422">
        <f>D21+E21</f>
        <v>0</v>
      </c>
      <c r="G21" s="430"/>
      <c r="H21" s="425"/>
      <c r="I21" s="422">
        <f>G21+H21</f>
        <v>0</v>
      </c>
      <c r="J21" s="430"/>
      <c r="K21" s="425"/>
      <c r="L21" s="422">
        <f>J21+K21</f>
        <v>0</v>
      </c>
      <c r="M21" s="430"/>
      <c r="N21" s="425"/>
      <c r="O21" s="422">
        <f>M21+N21</f>
        <v>0</v>
      </c>
      <c r="P21" s="430"/>
      <c r="Q21" s="425"/>
      <c r="R21" s="422">
        <f>P21+Q21</f>
        <v>0</v>
      </c>
      <c r="S21" s="430"/>
      <c r="T21" s="425"/>
      <c r="U21" s="422">
        <f>S21+T21</f>
        <v>0</v>
      </c>
      <c r="V21" s="430">
        <f t="shared" si="53"/>
        <v>0</v>
      </c>
      <c r="W21" s="425">
        <f>'Bilanz - 1. Schlüsselung'!W21</f>
        <v>0</v>
      </c>
      <c r="X21" s="451">
        <f t="shared" si="54"/>
        <v>0</v>
      </c>
      <c r="Y21" s="430">
        <f t="shared" si="55"/>
        <v>0</v>
      </c>
      <c r="Z21" s="424"/>
      <c r="AA21" s="422">
        <f t="shared" si="56"/>
        <v>0</v>
      </c>
      <c r="AB21" s="430">
        <f t="shared" si="57"/>
        <v>0</v>
      </c>
      <c r="AC21" s="424"/>
      <c r="AD21" s="422">
        <f>AB21-AC21</f>
        <v>0</v>
      </c>
      <c r="AE21" s="451">
        <f t="shared" si="58"/>
        <v>0</v>
      </c>
      <c r="AF21" s="422">
        <f t="shared" si="59"/>
        <v>0</v>
      </c>
      <c r="AG21" s="451">
        <f t="shared" si="60"/>
        <v>0</v>
      </c>
      <c r="AH21" s="422">
        <f t="shared" si="61"/>
        <v>0</v>
      </c>
      <c r="AI21" s="451">
        <f t="shared" si="62"/>
        <v>0</v>
      </c>
      <c r="AJ21" s="422">
        <f t="shared" si="63"/>
        <v>0</v>
      </c>
    </row>
    <row r="22" spans="1:36" s="559" customFormat="1" ht="15.75" x14ac:dyDescent="0.25">
      <c r="A22" s="91">
        <f>ROW()</f>
        <v>22</v>
      </c>
      <c r="B22" s="94" t="s">
        <v>28</v>
      </c>
      <c r="C22" s="105" t="s">
        <v>265</v>
      </c>
      <c r="D22" s="430"/>
      <c r="E22" s="425"/>
      <c r="F22" s="422">
        <f>F23+F26+F29+F32+F35+F38</f>
        <v>0</v>
      </c>
      <c r="G22" s="430"/>
      <c r="H22" s="425"/>
      <c r="I22" s="422">
        <f>I23+I26+I29+I32+I35+I38</f>
        <v>0</v>
      </c>
      <c r="J22" s="430"/>
      <c r="K22" s="425"/>
      <c r="L22" s="422">
        <f>L23+L26+L29+L32+L35+L38</f>
        <v>0</v>
      </c>
      <c r="M22" s="430"/>
      <c r="N22" s="425"/>
      <c r="O22" s="422">
        <f>O23+O26+O29+O32+O35+O38</f>
        <v>0</v>
      </c>
      <c r="P22" s="430"/>
      <c r="Q22" s="425"/>
      <c r="R22" s="422">
        <f>R23+R26+R29+R32+R35+R38</f>
        <v>0</v>
      </c>
      <c r="S22" s="430"/>
      <c r="T22" s="425"/>
      <c r="U22" s="422">
        <f>U23+U26+U29+U32+U35+U38</f>
        <v>0</v>
      </c>
      <c r="V22" s="430">
        <f>V23+V26+V29+V32+V35+V38</f>
        <v>0</v>
      </c>
      <c r="W22" s="425">
        <f>'Bilanz - 1. Schlüsselung'!W22</f>
        <v>0</v>
      </c>
      <c r="X22" s="451">
        <f>X23+X26+X29+X32+X35+X38</f>
        <v>0</v>
      </c>
      <c r="Y22" s="430">
        <f t="shared" ref="Y22:Z22" si="64">Y23+Y26+Y29+Y32+Y35+Y38</f>
        <v>0</v>
      </c>
      <c r="Z22" s="438">
        <f t="shared" si="64"/>
        <v>0</v>
      </c>
      <c r="AA22" s="422">
        <f>AA23+AA26+AA29+AA32+AA35+AA38</f>
        <v>0</v>
      </c>
      <c r="AB22" s="430">
        <f t="shared" ref="AB22" si="65">AB23+AB26+AB29+AB32+AB35+AB38</f>
        <v>0</v>
      </c>
      <c r="AC22" s="438">
        <f t="shared" ref="AC22" si="66">AC23+AC26+AC29+AC32+AC35+AC38</f>
        <v>0</v>
      </c>
      <c r="AD22" s="422">
        <f>AD23+AD26+AD29+AD32+AD35+AD38</f>
        <v>0</v>
      </c>
      <c r="AE22" s="451">
        <f t="shared" ref="AE22:AJ22" si="67">AE23+AE26+AE29+AE32+AE35+AE38</f>
        <v>0</v>
      </c>
      <c r="AF22" s="422">
        <f t="shared" si="67"/>
        <v>0</v>
      </c>
      <c r="AG22" s="451">
        <f t="shared" si="67"/>
        <v>0</v>
      </c>
      <c r="AH22" s="422">
        <f t="shared" si="67"/>
        <v>0</v>
      </c>
      <c r="AI22" s="451">
        <f t="shared" si="67"/>
        <v>0</v>
      </c>
      <c r="AJ22" s="422">
        <f t="shared" si="67"/>
        <v>0</v>
      </c>
    </row>
    <row r="23" spans="1:36" s="559" customFormat="1" ht="15.75" x14ac:dyDescent="0.25">
      <c r="A23" s="91">
        <f>ROW()</f>
        <v>23</v>
      </c>
      <c r="B23" s="94" t="s">
        <v>266</v>
      </c>
      <c r="C23" s="105" t="s">
        <v>267</v>
      </c>
      <c r="D23" s="430"/>
      <c r="E23" s="425"/>
      <c r="F23" s="422">
        <f>SUM(F24:F25)</f>
        <v>0</v>
      </c>
      <c r="G23" s="430"/>
      <c r="H23" s="425"/>
      <c r="I23" s="422">
        <f>SUM(I24:I25)</f>
        <v>0</v>
      </c>
      <c r="J23" s="430"/>
      <c r="K23" s="425"/>
      <c r="L23" s="422">
        <f>SUM(L24:L25)</f>
        <v>0</v>
      </c>
      <c r="M23" s="430"/>
      <c r="N23" s="425"/>
      <c r="O23" s="422">
        <f>SUM(O24:O25)</f>
        <v>0</v>
      </c>
      <c r="P23" s="430"/>
      <c r="Q23" s="425"/>
      <c r="R23" s="422">
        <f>SUM(R24:R25)</f>
        <v>0</v>
      </c>
      <c r="S23" s="430"/>
      <c r="T23" s="425"/>
      <c r="U23" s="422">
        <f>SUM(U24:U25)</f>
        <v>0</v>
      </c>
      <c r="V23" s="430">
        <f>SUM(V24:V25)</f>
        <v>0</v>
      </c>
      <c r="W23" s="425">
        <f>'Bilanz - 1. Schlüsselung'!W23</f>
        <v>0</v>
      </c>
      <c r="X23" s="451">
        <f>SUM(X24:X25)</f>
        <v>0</v>
      </c>
      <c r="Y23" s="430">
        <f t="shared" ref="Y23:Z23" si="68">SUM(Y24:Y25)</f>
        <v>0</v>
      </c>
      <c r="Z23" s="438">
        <f t="shared" si="68"/>
        <v>0</v>
      </c>
      <c r="AA23" s="422">
        <f>SUM(AA24:AA25)</f>
        <v>0</v>
      </c>
      <c r="AB23" s="430">
        <f t="shared" ref="AB23" si="69">SUM(AB24:AB25)</f>
        <v>0</v>
      </c>
      <c r="AC23" s="438">
        <f t="shared" ref="AC23" si="70">SUM(AC24:AC25)</f>
        <v>0</v>
      </c>
      <c r="AD23" s="422">
        <f>SUM(AD24:AD25)</f>
        <v>0</v>
      </c>
      <c r="AE23" s="451">
        <f t="shared" ref="AE23:AJ23" si="71">SUM(AE24:AE25)</f>
        <v>0</v>
      </c>
      <c r="AF23" s="422">
        <f t="shared" si="71"/>
        <v>0</v>
      </c>
      <c r="AG23" s="451">
        <f t="shared" si="71"/>
        <v>0</v>
      </c>
      <c r="AH23" s="422">
        <f t="shared" si="71"/>
        <v>0</v>
      </c>
      <c r="AI23" s="451">
        <f t="shared" si="71"/>
        <v>0</v>
      </c>
      <c r="AJ23" s="422">
        <f t="shared" si="71"/>
        <v>0</v>
      </c>
    </row>
    <row r="24" spans="1:36" s="93" customFormat="1" x14ac:dyDescent="0.2">
      <c r="A24" s="91">
        <f>ROW()</f>
        <v>24</v>
      </c>
      <c r="B24" s="95" t="s">
        <v>268</v>
      </c>
      <c r="C24" s="107" t="s">
        <v>269</v>
      </c>
      <c r="D24" s="431"/>
      <c r="E24" s="427"/>
      <c r="F24" s="423">
        <f>D24+E24</f>
        <v>0</v>
      </c>
      <c r="G24" s="431"/>
      <c r="H24" s="427"/>
      <c r="I24" s="423">
        <f>G24+H24</f>
        <v>0</v>
      </c>
      <c r="J24" s="431"/>
      <c r="K24" s="427"/>
      <c r="L24" s="423">
        <f>J24+K24</f>
        <v>0</v>
      </c>
      <c r="M24" s="431"/>
      <c r="N24" s="427"/>
      <c r="O24" s="423">
        <f>M24+N24</f>
        <v>0</v>
      </c>
      <c r="P24" s="431"/>
      <c r="Q24" s="427"/>
      <c r="R24" s="423">
        <f>P24+Q24</f>
        <v>0</v>
      </c>
      <c r="S24" s="431"/>
      <c r="T24" s="427"/>
      <c r="U24" s="423">
        <f>S24+T24</f>
        <v>0</v>
      </c>
      <c r="V24" s="431">
        <f t="shared" ref="V24:V25" si="72">SUMIF($D$2:$U$2,"Hauptkostenstelle - Summe",D24:U24)</f>
        <v>0</v>
      </c>
      <c r="W24" s="427">
        <f>'Bilanz - 1. Schlüsselung'!W24</f>
        <v>0</v>
      </c>
      <c r="X24" s="452">
        <f t="shared" ref="X24:X25" si="73">V24-W24</f>
        <v>0</v>
      </c>
      <c r="Y24" s="431">
        <f t="shared" ref="Y24:Y25" si="74">SUMIF($D$3:$U$3,"Stromnetz - Summe",D24:U24)</f>
        <v>0</v>
      </c>
      <c r="Z24" s="426"/>
      <c r="AA24" s="423">
        <f t="shared" ref="AA24:AA25" si="75">Y24-Z24</f>
        <v>0</v>
      </c>
      <c r="AB24" s="431">
        <f t="shared" ref="AB24:AB25" si="76">SUMIF($D$3:$U$3,"Gasnetz - Summe",D24:U24)</f>
        <v>0</v>
      </c>
      <c r="AC24" s="426"/>
      <c r="AD24" s="423">
        <f>AB24-AC24</f>
        <v>0</v>
      </c>
      <c r="AE24" s="452">
        <f t="shared" ref="AE24:AE25" si="77">SUMIF($D$2:$U$2,"Hauptkostenstelle - 1. Schlüsselung",D24:U24)</f>
        <v>0</v>
      </c>
      <c r="AF24" s="423">
        <f t="shared" ref="AF24:AF25" si="78">SUMIF($D$2:$U$2,"Hauptkostenstelle - 2. Schlüsselung",D24:U24)</f>
        <v>0</v>
      </c>
      <c r="AG24" s="452">
        <f t="shared" ref="AG24:AG25" si="79">SUMIF($D$3:$U$3,"Stromnetz - 1. Schlüsselung",D24:U24)</f>
        <v>0</v>
      </c>
      <c r="AH24" s="423">
        <f t="shared" ref="AH24:AH25" si="80">SUMIF($D$3:$U$3,"Stromnetz - 2. Schlüsselung",D24:U24)</f>
        <v>0</v>
      </c>
      <c r="AI24" s="452">
        <f t="shared" ref="AI24:AI25" si="81">SUMIF($D$3:$U$3,"Gasnetz - 1. Schlüsselung",D24:U24)</f>
        <v>0</v>
      </c>
      <c r="AJ24" s="423">
        <f t="shared" ref="AJ24:AJ25" si="82">SUMIF($D$3:$U$3,"Gasnetz - 2. Schlüsselung",D24:U24)</f>
        <v>0</v>
      </c>
    </row>
    <row r="25" spans="1:36" s="93" customFormat="1" x14ac:dyDescent="0.2">
      <c r="A25" s="91">
        <f>ROW()</f>
        <v>25</v>
      </c>
      <c r="B25" s="95" t="s">
        <v>268</v>
      </c>
      <c r="C25" s="107" t="s">
        <v>270</v>
      </c>
      <c r="D25" s="431"/>
      <c r="E25" s="427"/>
      <c r="F25" s="423">
        <f>D25+E25</f>
        <v>0</v>
      </c>
      <c r="G25" s="431"/>
      <c r="H25" s="427"/>
      <c r="I25" s="423">
        <f>G25+H25</f>
        <v>0</v>
      </c>
      <c r="J25" s="431"/>
      <c r="K25" s="427"/>
      <c r="L25" s="423">
        <f>J25+K25</f>
        <v>0</v>
      </c>
      <c r="M25" s="431"/>
      <c r="N25" s="427"/>
      <c r="O25" s="423">
        <f>M25+N25</f>
        <v>0</v>
      </c>
      <c r="P25" s="431"/>
      <c r="Q25" s="427"/>
      <c r="R25" s="423">
        <f>P25+Q25</f>
        <v>0</v>
      </c>
      <c r="S25" s="431"/>
      <c r="T25" s="427"/>
      <c r="U25" s="423">
        <f>S25+T25</f>
        <v>0</v>
      </c>
      <c r="V25" s="431">
        <f t="shared" si="72"/>
        <v>0</v>
      </c>
      <c r="W25" s="427">
        <f>'Bilanz - 1. Schlüsselung'!W25</f>
        <v>0</v>
      </c>
      <c r="X25" s="452">
        <f t="shared" si="73"/>
        <v>0</v>
      </c>
      <c r="Y25" s="431">
        <f t="shared" si="74"/>
        <v>0</v>
      </c>
      <c r="Z25" s="426"/>
      <c r="AA25" s="423">
        <f t="shared" si="75"/>
        <v>0</v>
      </c>
      <c r="AB25" s="431">
        <f t="shared" si="76"/>
        <v>0</v>
      </c>
      <c r="AC25" s="426"/>
      <c r="AD25" s="423">
        <f>AB25-AC25</f>
        <v>0</v>
      </c>
      <c r="AE25" s="452">
        <f t="shared" si="77"/>
        <v>0</v>
      </c>
      <c r="AF25" s="423">
        <f t="shared" si="78"/>
        <v>0</v>
      </c>
      <c r="AG25" s="452">
        <f t="shared" si="79"/>
        <v>0</v>
      </c>
      <c r="AH25" s="423">
        <f t="shared" si="80"/>
        <v>0</v>
      </c>
      <c r="AI25" s="452">
        <f t="shared" si="81"/>
        <v>0</v>
      </c>
      <c r="AJ25" s="423">
        <f t="shared" si="82"/>
        <v>0</v>
      </c>
    </row>
    <row r="26" spans="1:36" s="559" customFormat="1" ht="15.75" x14ac:dyDescent="0.25">
      <c r="A26" s="91">
        <f>ROW()</f>
        <v>26</v>
      </c>
      <c r="B26" s="94" t="s">
        <v>271</v>
      </c>
      <c r="C26" s="105" t="s">
        <v>272</v>
      </c>
      <c r="D26" s="430"/>
      <c r="E26" s="425"/>
      <c r="F26" s="422">
        <f>SUM(F27:F28)</f>
        <v>0</v>
      </c>
      <c r="G26" s="430"/>
      <c r="H26" s="425"/>
      <c r="I26" s="422">
        <f>SUM(I27:I28)</f>
        <v>0</v>
      </c>
      <c r="J26" s="430"/>
      <c r="K26" s="425"/>
      <c r="L26" s="422">
        <f>SUM(L27:L28)</f>
        <v>0</v>
      </c>
      <c r="M26" s="430"/>
      <c r="N26" s="425"/>
      <c r="O26" s="422">
        <f>SUM(O27:O28)</f>
        <v>0</v>
      </c>
      <c r="P26" s="430"/>
      <c r="Q26" s="425"/>
      <c r="R26" s="422">
        <f>SUM(R27:R28)</f>
        <v>0</v>
      </c>
      <c r="S26" s="430"/>
      <c r="T26" s="425"/>
      <c r="U26" s="422">
        <f>SUM(U27:U28)</f>
        <v>0</v>
      </c>
      <c r="V26" s="430">
        <f>SUM(V27:V28)</f>
        <v>0</v>
      </c>
      <c r="W26" s="425">
        <f>'Bilanz - 1. Schlüsselung'!W26</f>
        <v>0</v>
      </c>
      <c r="X26" s="451">
        <f>SUM(X27:X28)</f>
        <v>0</v>
      </c>
      <c r="Y26" s="430">
        <f t="shared" ref="Y26:Z26" si="83">SUM(Y27:Y28)</f>
        <v>0</v>
      </c>
      <c r="Z26" s="438">
        <f t="shared" si="83"/>
        <v>0</v>
      </c>
      <c r="AA26" s="422">
        <f>SUM(AA27:AA28)</f>
        <v>0</v>
      </c>
      <c r="AB26" s="430">
        <f t="shared" ref="AB26" si="84">SUM(AB27:AB28)</f>
        <v>0</v>
      </c>
      <c r="AC26" s="438">
        <f t="shared" ref="AC26" si="85">SUM(AC27:AC28)</f>
        <v>0</v>
      </c>
      <c r="AD26" s="422">
        <f>SUM(AD27:AD28)</f>
        <v>0</v>
      </c>
      <c r="AE26" s="451">
        <f t="shared" ref="AE26:AJ26" si="86">SUM(AE27:AE28)</f>
        <v>0</v>
      </c>
      <c r="AF26" s="422">
        <f t="shared" si="86"/>
        <v>0</v>
      </c>
      <c r="AG26" s="451">
        <f t="shared" si="86"/>
        <v>0</v>
      </c>
      <c r="AH26" s="422">
        <f t="shared" si="86"/>
        <v>0</v>
      </c>
      <c r="AI26" s="451">
        <f t="shared" si="86"/>
        <v>0</v>
      </c>
      <c r="AJ26" s="422">
        <f t="shared" si="86"/>
        <v>0</v>
      </c>
    </row>
    <row r="27" spans="1:36" s="93" customFormat="1" x14ac:dyDescent="0.2">
      <c r="A27" s="91">
        <f>ROW()</f>
        <v>27</v>
      </c>
      <c r="B27" s="95" t="s">
        <v>273</v>
      </c>
      <c r="C27" s="107" t="s">
        <v>269</v>
      </c>
      <c r="D27" s="431"/>
      <c r="E27" s="427"/>
      <c r="F27" s="423">
        <f>D27+E27</f>
        <v>0</v>
      </c>
      <c r="G27" s="431"/>
      <c r="H27" s="427"/>
      <c r="I27" s="423">
        <f>G27+H27</f>
        <v>0</v>
      </c>
      <c r="J27" s="431"/>
      <c r="K27" s="427"/>
      <c r="L27" s="423">
        <f>J27+K27</f>
        <v>0</v>
      </c>
      <c r="M27" s="431"/>
      <c r="N27" s="427"/>
      <c r="O27" s="423">
        <f>M27+N27</f>
        <v>0</v>
      </c>
      <c r="P27" s="431"/>
      <c r="Q27" s="427"/>
      <c r="R27" s="423">
        <f>P27+Q27</f>
        <v>0</v>
      </c>
      <c r="S27" s="431"/>
      <c r="T27" s="427"/>
      <c r="U27" s="423">
        <f>S27+T27</f>
        <v>0</v>
      </c>
      <c r="V27" s="431">
        <f t="shared" ref="V27:V28" si="87">SUMIF($D$2:$U$2,"Hauptkostenstelle - Summe",D27:U27)</f>
        <v>0</v>
      </c>
      <c r="W27" s="427">
        <f>'Bilanz - 1. Schlüsselung'!W27</f>
        <v>0</v>
      </c>
      <c r="X27" s="452">
        <f t="shared" ref="X27:X28" si="88">V27-W27</f>
        <v>0</v>
      </c>
      <c r="Y27" s="431">
        <f t="shared" ref="Y27:Y28" si="89">SUMIF($D$3:$U$3,"Stromnetz - Summe",D27:U27)</f>
        <v>0</v>
      </c>
      <c r="Z27" s="426"/>
      <c r="AA27" s="423">
        <f t="shared" ref="AA27:AA28" si="90">Y27-Z27</f>
        <v>0</v>
      </c>
      <c r="AB27" s="431">
        <f t="shared" ref="AB27:AB28" si="91">SUMIF($D$3:$U$3,"Gasnetz - Summe",D27:U27)</f>
        <v>0</v>
      </c>
      <c r="AC27" s="426"/>
      <c r="AD27" s="423">
        <f>AB27-AC27</f>
        <v>0</v>
      </c>
      <c r="AE27" s="452">
        <f t="shared" ref="AE27:AE28" si="92">SUMIF($D$2:$U$2,"Hauptkostenstelle - 1. Schlüsselung",D27:U27)</f>
        <v>0</v>
      </c>
      <c r="AF27" s="423">
        <f t="shared" ref="AF27:AF28" si="93">SUMIF($D$2:$U$2,"Hauptkostenstelle - 2. Schlüsselung",D27:U27)</f>
        <v>0</v>
      </c>
      <c r="AG27" s="452">
        <f t="shared" ref="AG27:AG28" si="94">SUMIF($D$3:$U$3,"Stromnetz - 1. Schlüsselung",D27:U27)</f>
        <v>0</v>
      </c>
      <c r="AH27" s="423">
        <f t="shared" ref="AH27:AH28" si="95">SUMIF($D$3:$U$3,"Stromnetz - 2. Schlüsselung",D27:U27)</f>
        <v>0</v>
      </c>
      <c r="AI27" s="452">
        <f t="shared" ref="AI27:AI28" si="96">SUMIF($D$3:$U$3,"Gasnetz - 1. Schlüsselung",D27:U27)</f>
        <v>0</v>
      </c>
      <c r="AJ27" s="423">
        <f t="shared" ref="AJ27:AJ28" si="97">SUMIF($D$3:$U$3,"Gasnetz - 2. Schlüsselung",D27:U27)</f>
        <v>0</v>
      </c>
    </row>
    <row r="28" spans="1:36" s="93" customFormat="1" x14ac:dyDescent="0.2">
      <c r="A28" s="91">
        <f>ROW()</f>
        <v>28</v>
      </c>
      <c r="B28" s="95" t="s">
        <v>273</v>
      </c>
      <c r="C28" s="107" t="s">
        <v>270</v>
      </c>
      <c r="D28" s="431"/>
      <c r="E28" s="427"/>
      <c r="F28" s="423">
        <f>D28+E28</f>
        <v>0</v>
      </c>
      <c r="G28" s="431"/>
      <c r="H28" s="427"/>
      <c r="I28" s="423">
        <f>G28+H28</f>
        <v>0</v>
      </c>
      <c r="J28" s="431"/>
      <c r="K28" s="427"/>
      <c r="L28" s="423">
        <f>J28+K28</f>
        <v>0</v>
      </c>
      <c r="M28" s="431"/>
      <c r="N28" s="427"/>
      <c r="O28" s="423">
        <f>M28+N28</f>
        <v>0</v>
      </c>
      <c r="P28" s="431"/>
      <c r="Q28" s="427"/>
      <c r="R28" s="423">
        <f>P28+Q28</f>
        <v>0</v>
      </c>
      <c r="S28" s="431"/>
      <c r="T28" s="427"/>
      <c r="U28" s="423">
        <f>S28+T28</f>
        <v>0</v>
      </c>
      <c r="V28" s="431">
        <f t="shared" si="87"/>
        <v>0</v>
      </c>
      <c r="W28" s="427">
        <f>'Bilanz - 1. Schlüsselung'!W28</f>
        <v>0</v>
      </c>
      <c r="X28" s="452">
        <f t="shared" si="88"/>
        <v>0</v>
      </c>
      <c r="Y28" s="431">
        <f t="shared" si="89"/>
        <v>0</v>
      </c>
      <c r="Z28" s="426"/>
      <c r="AA28" s="423">
        <f t="shared" si="90"/>
        <v>0</v>
      </c>
      <c r="AB28" s="431">
        <f t="shared" si="91"/>
        <v>0</v>
      </c>
      <c r="AC28" s="426"/>
      <c r="AD28" s="423">
        <f>AB28-AC28</f>
        <v>0</v>
      </c>
      <c r="AE28" s="452">
        <f t="shared" si="92"/>
        <v>0</v>
      </c>
      <c r="AF28" s="423">
        <f t="shared" si="93"/>
        <v>0</v>
      </c>
      <c r="AG28" s="452">
        <f t="shared" si="94"/>
        <v>0</v>
      </c>
      <c r="AH28" s="423">
        <f t="shared" si="95"/>
        <v>0</v>
      </c>
      <c r="AI28" s="452">
        <f t="shared" si="96"/>
        <v>0</v>
      </c>
      <c r="AJ28" s="423">
        <f t="shared" si="97"/>
        <v>0</v>
      </c>
    </row>
    <row r="29" spans="1:36" s="559" customFormat="1" ht="15.75" x14ac:dyDescent="0.25">
      <c r="A29" s="91">
        <f>ROW()</f>
        <v>29</v>
      </c>
      <c r="B29" s="94" t="s">
        <v>274</v>
      </c>
      <c r="C29" s="105" t="s">
        <v>275</v>
      </c>
      <c r="D29" s="430"/>
      <c r="E29" s="425"/>
      <c r="F29" s="422">
        <f>SUM(F30:F31)</f>
        <v>0</v>
      </c>
      <c r="G29" s="430"/>
      <c r="H29" s="425"/>
      <c r="I29" s="422">
        <f>SUM(I30:I31)</f>
        <v>0</v>
      </c>
      <c r="J29" s="430"/>
      <c r="K29" s="425"/>
      <c r="L29" s="422">
        <f>SUM(L30:L31)</f>
        <v>0</v>
      </c>
      <c r="M29" s="430"/>
      <c r="N29" s="425"/>
      <c r="O29" s="422">
        <f>SUM(O30:O31)</f>
        <v>0</v>
      </c>
      <c r="P29" s="430"/>
      <c r="Q29" s="425"/>
      <c r="R29" s="422">
        <f>SUM(R30:R31)</f>
        <v>0</v>
      </c>
      <c r="S29" s="430"/>
      <c r="T29" s="425"/>
      <c r="U29" s="422">
        <f>SUM(U30:U31)</f>
        <v>0</v>
      </c>
      <c r="V29" s="430">
        <f>SUM(V30:V31)</f>
        <v>0</v>
      </c>
      <c r="W29" s="425">
        <f>'Bilanz - 1. Schlüsselung'!W29</f>
        <v>0</v>
      </c>
      <c r="X29" s="451">
        <f>SUM(X30:X31)</f>
        <v>0</v>
      </c>
      <c r="Y29" s="430">
        <f t="shared" ref="Y29:Z29" si="98">SUM(Y30:Y31)</f>
        <v>0</v>
      </c>
      <c r="Z29" s="438">
        <f t="shared" si="98"/>
        <v>0</v>
      </c>
      <c r="AA29" s="422">
        <f>SUM(AA30:AA31)</f>
        <v>0</v>
      </c>
      <c r="AB29" s="430">
        <f t="shared" ref="AB29" si="99">SUM(AB30:AB31)</f>
        <v>0</v>
      </c>
      <c r="AC29" s="438">
        <f t="shared" ref="AC29" si="100">SUM(AC30:AC31)</f>
        <v>0</v>
      </c>
      <c r="AD29" s="422">
        <f>SUM(AD30:AD31)</f>
        <v>0</v>
      </c>
      <c r="AE29" s="451">
        <f t="shared" ref="AE29:AJ29" si="101">SUM(AE30:AE31)</f>
        <v>0</v>
      </c>
      <c r="AF29" s="422">
        <f t="shared" si="101"/>
        <v>0</v>
      </c>
      <c r="AG29" s="451">
        <f t="shared" si="101"/>
        <v>0</v>
      </c>
      <c r="AH29" s="422">
        <f t="shared" si="101"/>
        <v>0</v>
      </c>
      <c r="AI29" s="451">
        <f t="shared" si="101"/>
        <v>0</v>
      </c>
      <c r="AJ29" s="422">
        <f t="shared" si="101"/>
        <v>0</v>
      </c>
    </row>
    <row r="30" spans="1:36" s="93" customFormat="1" x14ac:dyDescent="0.2">
      <c r="A30" s="91">
        <f>ROW()</f>
        <v>30</v>
      </c>
      <c r="B30" s="95" t="s">
        <v>276</v>
      </c>
      <c r="C30" s="107" t="s">
        <v>269</v>
      </c>
      <c r="D30" s="431"/>
      <c r="E30" s="427"/>
      <c r="F30" s="423">
        <f>D30+E30</f>
        <v>0</v>
      </c>
      <c r="G30" s="431"/>
      <c r="H30" s="427"/>
      <c r="I30" s="423">
        <f>G30+H30</f>
        <v>0</v>
      </c>
      <c r="J30" s="431"/>
      <c r="K30" s="427"/>
      <c r="L30" s="423">
        <f>J30+K30</f>
        <v>0</v>
      </c>
      <c r="M30" s="431"/>
      <c r="N30" s="427"/>
      <c r="O30" s="423">
        <f>M30+N30</f>
        <v>0</v>
      </c>
      <c r="P30" s="431"/>
      <c r="Q30" s="427"/>
      <c r="R30" s="423">
        <f>P30+Q30</f>
        <v>0</v>
      </c>
      <c r="S30" s="431"/>
      <c r="T30" s="427"/>
      <c r="U30" s="423">
        <f>S30+T30</f>
        <v>0</v>
      </c>
      <c r="V30" s="431">
        <f t="shared" ref="V30:V31" si="102">SUMIF($D$2:$U$2,"Hauptkostenstelle - Summe",D30:U30)</f>
        <v>0</v>
      </c>
      <c r="W30" s="427">
        <f>'Bilanz - 1. Schlüsselung'!W30</f>
        <v>0</v>
      </c>
      <c r="X30" s="452">
        <f t="shared" ref="X30:X31" si="103">V30-W30</f>
        <v>0</v>
      </c>
      <c r="Y30" s="431">
        <f t="shared" ref="Y30:Y31" si="104">SUMIF($D$3:$U$3,"Stromnetz - Summe",D30:U30)</f>
        <v>0</v>
      </c>
      <c r="Z30" s="426"/>
      <c r="AA30" s="423">
        <f t="shared" ref="AA30:AA31" si="105">Y30-Z30</f>
        <v>0</v>
      </c>
      <c r="AB30" s="431">
        <f t="shared" ref="AB30:AB31" si="106">SUMIF($D$3:$U$3,"Gasnetz - Summe",D30:U30)</f>
        <v>0</v>
      </c>
      <c r="AC30" s="426"/>
      <c r="AD30" s="423">
        <f>AB30-AC30</f>
        <v>0</v>
      </c>
      <c r="AE30" s="452">
        <f t="shared" ref="AE30:AE31" si="107">SUMIF($D$2:$U$2,"Hauptkostenstelle - 1. Schlüsselung",D30:U30)</f>
        <v>0</v>
      </c>
      <c r="AF30" s="423">
        <f t="shared" ref="AF30:AF31" si="108">SUMIF($D$2:$U$2,"Hauptkostenstelle - 2. Schlüsselung",D30:U30)</f>
        <v>0</v>
      </c>
      <c r="AG30" s="452">
        <f t="shared" ref="AG30:AG31" si="109">SUMIF($D$3:$U$3,"Stromnetz - 1. Schlüsselung",D30:U30)</f>
        <v>0</v>
      </c>
      <c r="AH30" s="423">
        <f t="shared" ref="AH30:AH31" si="110">SUMIF($D$3:$U$3,"Stromnetz - 2. Schlüsselung",D30:U30)</f>
        <v>0</v>
      </c>
      <c r="AI30" s="452">
        <f t="shared" ref="AI30:AI31" si="111">SUMIF($D$3:$U$3,"Gasnetz - 1. Schlüsselung",D30:U30)</f>
        <v>0</v>
      </c>
      <c r="AJ30" s="423">
        <f t="shared" ref="AJ30:AJ31" si="112">SUMIF($D$3:$U$3,"Gasnetz - 2. Schlüsselung",D30:U30)</f>
        <v>0</v>
      </c>
    </row>
    <row r="31" spans="1:36" s="93" customFormat="1" x14ac:dyDescent="0.2">
      <c r="A31" s="91">
        <f>ROW()</f>
        <v>31</v>
      </c>
      <c r="B31" s="95" t="s">
        <v>277</v>
      </c>
      <c r="C31" s="107" t="s">
        <v>270</v>
      </c>
      <c r="D31" s="431"/>
      <c r="E31" s="427"/>
      <c r="F31" s="423">
        <f>D31+E31</f>
        <v>0</v>
      </c>
      <c r="G31" s="431"/>
      <c r="H31" s="427"/>
      <c r="I31" s="423">
        <f>G31+H31</f>
        <v>0</v>
      </c>
      <c r="J31" s="431"/>
      <c r="K31" s="427"/>
      <c r="L31" s="423">
        <f>J31+K31</f>
        <v>0</v>
      </c>
      <c r="M31" s="431"/>
      <c r="N31" s="427"/>
      <c r="O31" s="423">
        <f>M31+N31</f>
        <v>0</v>
      </c>
      <c r="P31" s="431"/>
      <c r="Q31" s="427"/>
      <c r="R31" s="423">
        <f>P31+Q31</f>
        <v>0</v>
      </c>
      <c r="S31" s="431"/>
      <c r="T31" s="427"/>
      <c r="U31" s="423">
        <f>S31+T31</f>
        <v>0</v>
      </c>
      <c r="V31" s="431">
        <f t="shared" si="102"/>
        <v>0</v>
      </c>
      <c r="W31" s="427">
        <f>'Bilanz - 1. Schlüsselung'!W31</f>
        <v>0</v>
      </c>
      <c r="X31" s="452">
        <f t="shared" si="103"/>
        <v>0</v>
      </c>
      <c r="Y31" s="431">
        <f t="shared" si="104"/>
        <v>0</v>
      </c>
      <c r="Z31" s="426"/>
      <c r="AA31" s="423">
        <f t="shared" si="105"/>
        <v>0</v>
      </c>
      <c r="AB31" s="431">
        <f t="shared" si="106"/>
        <v>0</v>
      </c>
      <c r="AC31" s="426"/>
      <c r="AD31" s="423">
        <f>AB31-AC31</f>
        <v>0</v>
      </c>
      <c r="AE31" s="452">
        <f t="shared" si="107"/>
        <v>0</v>
      </c>
      <c r="AF31" s="423">
        <f t="shared" si="108"/>
        <v>0</v>
      </c>
      <c r="AG31" s="452">
        <f t="shared" si="109"/>
        <v>0</v>
      </c>
      <c r="AH31" s="423">
        <f t="shared" si="110"/>
        <v>0</v>
      </c>
      <c r="AI31" s="452">
        <f t="shared" si="111"/>
        <v>0</v>
      </c>
      <c r="AJ31" s="423">
        <f t="shared" si="112"/>
        <v>0</v>
      </c>
    </row>
    <row r="32" spans="1:36" s="559" customFormat="1" ht="31.5" x14ac:dyDescent="0.25">
      <c r="A32" s="91">
        <f>ROW()</f>
        <v>32</v>
      </c>
      <c r="B32" s="94" t="s">
        <v>278</v>
      </c>
      <c r="C32" s="105" t="s">
        <v>279</v>
      </c>
      <c r="D32" s="430"/>
      <c r="E32" s="425"/>
      <c r="F32" s="422">
        <f>SUM(F33:F34)</f>
        <v>0</v>
      </c>
      <c r="G32" s="430"/>
      <c r="H32" s="425"/>
      <c r="I32" s="422">
        <f>SUM(I33:I34)</f>
        <v>0</v>
      </c>
      <c r="J32" s="430"/>
      <c r="K32" s="425"/>
      <c r="L32" s="422">
        <f>SUM(L33:L34)</f>
        <v>0</v>
      </c>
      <c r="M32" s="430"/>
      <c r="N32" s="425"/>
      <c r="O32" s="422">
        <f>SUM(O33:O34)</f>
        <v>0</v>
      </c>
      <c r="P32" s="430"/>
      <c r="Q32" s="425"/>
      <c r="R32" s="422">
        <f>SUM(R33:R34)</f>
        <v>0</v>
      </c>
      <c r="S32" s="430"/>
      <c r="T32" s="425"/>
      <c r="U32" s="422">
        <f>SUM(U33:U34)</f>
        <v>0</v>
      </c>
      <c r="V32" s="430">
        <f>SUM(V33:V34)</f>
        <v>0</v>
      </c>
      <c r="W32" s="425">
        <f>'Bilanz - 1. Schlüsselung'!W32</f>
        <v>0</v>
      </c>
      <c r="X32" s="451">
        <f>SUM(X33:X34)</f>
        <v>0</v>
      </c>
      <c r="Y32" s="430">
        <f t="shared" ref="Y32:Z32" si="113">SUM(Y33:Y34)</f>
        <v>0</v>
      </c>
      <c r="Z32" s="438">
        <f t="shared" si="113"/>
        <v>0</v>
      </c>
      <c r="AA32" s="422">
        <f>SUM(AA33:AA34)</f>
        <v>0</v>
      </c>
      <c r="AB32" s="430">
        <f t="shared" ref="AB32" si="114">SUM(AB33:AB34)</f>
        <v>0</v>
      </c>
      <c r="AC32" s="438">
        <f t="shared" ref="AC32" si="115">SUM(AC33:AC34)</f>
        <v>0</v>
      </c>
      <c r="AD32" s="422">
        <f>SUM(AD33:AD34)</f>
        <v>0</v>
      </c>
      <c r="AE32" s="451">
        <f t="shared" ref="AE32:AJ32" si="116">SUM(AE33:AE34)</f>
        <v>0</v>
      </c>
      <c r="AF32" s="422">
        <f t="shared" si="116"/>
        <v>0</v>
      </c>
      <c r="AG32" s="451">
        <f t="shared" si="116"/>
        <v>0</v>
      </c>
      <c r="AH32" s="422">
        <f t="shared" si="116"/>
        <v>0</v>
      </c>
      <c r="AI32" s="451">
        <f t="shared" si="116"/>
        <v>0</v>
      </c>
      <c r="AJ32" s="422">
        <f t="shared" si="116"/>
        <v>0</v>
      </c>
    </row>
    <row r="33" spans="1:36" s="93" customFormat="1" x14ac:dyDescent="0.2">
      <c r="A33" s="91">
        <f>ROW()</f>
        <v>33</v>
      </c>
      <c r="B33" s="95" t="s">
        <v>280</v>
      </c>
      <c r="C33" s="107" t="s">
        <v>269</v>
      </c>
      <c r="D33" s="431"/>
      <c r="E33" s="427"/>
      <c r="F33" s="423">
        <f>D33+E33</f>
        <v>0</v>
      </c>
      <c r="G33" s="431"/>
      <c r="H33" s="427"/>
      <c r="I33" s="423">
        <f>G33+H33</f>
        <v>0</v>
      </c>
      <c r="J33" s="431"/>
      <c r="K33" s="427"/>
      <c r="L33" s="423">
        <f>J33+K33</f>
        <v>0</v>
      </c>
      <c r="M33" s="431"/>
      <c r="N33" s="427"/>
      <c r="O33" s="423">
        <f>M33+N33</f>
        <v>0</v>
      </c>
      <c r="P33" s="431"/>
      <c r="Q33" s="427"/>
      <c r="R33" s="423">
        <f>P33+Q33</f>
        <v>0</v>
      </c>
      <c r="S33" s="431"/>
      <c r="T33" s="427"/>
      <c r="U33" s="423">
        <f>S33+T33</f>
        <v>0</v>
      </c>
      <c r="V33" s="431">
        <f t="shared" ref="V33:V34" si="117">SUMIF($D$2:$U$2,"Hauptkostenstelle - Summe",D33:U33)</f>
        <v>0</v>
      </c>
      <c r="W33" s="427">
        <f>'Bilanz - 1. Schlüsselung'!W33</f>
        <v>0</v>
      </c>
      <c r="X33" s="452">
        <f t="shared" ref="X33:X34" si="118">V33-W33</f>
        <v>0</v>
      </c>
      <c r="Y33" s="431">
        <f t="shared" ref="Y33:Y34" si="119">SUMIF($D$3:$U$3,"Stromnetz - Summe",D33:U33)</f>
        <v>0</v>
      </c>
      <c r="Z33" s="426"/>
      <c r="AA33" s="423">
        <f t="shared" ref="AA33:AA34" si="120">Y33-Z33</f>
        <v>0</v>
      </c>
      <c r="AB33" s="431">
        <f t="shared" ref="AB33:AB34" si="121">SUMIF($D$3:$U$3,"Gasnetz - Summe",D33:U33)</f>
        <v>0</v>
      </c>
      <c r="AC33" s="426"/>
      <c r="AD33" s="423">
        <f>AB33-AC33</f>
        <v>0</v>
      </c>
      <c r="AE33" s="452">
        <f t="shared" ref="AE33:AE34" si="122">SUMIF($D$2:$U$2,"Hauptkostenstelle - 1. Schlüsselung",D33:U33)</f>
        <v>0</v>
      </c>
      <c r="AF33" s="423">
        <f t="shared" ref="AF33:AF34" si="123">SUMIF($D$2:$U$2,"Hauptkostenstelle - 2. Schlüsselung",D33:U33)</f>
        <v>0</v>
      </c>
      <c r="AG33" s="452">
        <f t="shared" ref="AG33:AG34" si="124">SUMIF($D$3:$U$3,"Stromnetz - 1. Schlüsselung",D33:U33)</f>
        <v>0</v>
      </c>
      <c r="AH33" s="423">
        <f t="shared" ref="AH33:AH34" si="125">SUMIF($D$3:$U$3,"Stromnetz - 2. Schlüsselung",D33:U33)</f>
        <v>0</v>
      </c>
      <c r="AI33" s="452">
        <f t="shared" ref="AI33:AI34" si="126">SUMIF($D$3:$U$3,"Gasnetz - 1. Schlüsselung",D33:U33)</f>
        <v>0</v>
      </c>
      <c r="AJ33" s="423">
        <f t="shared" ref="AJ33:AJ34" si="127">SUMIF($D$3:$U$3,"Gasnetz - 2. Schlüsselung",D33:U33)</f>
        <v>0</v>
      </c>
    </row>
    <row r="34" spans="1:36" s="93" customFormat="1" x14ac:dyDescent="0.2">
      <c r="A34" s="91">
        <f>ROW()</f>
        <v>34</v>
      </c>
      <c r="B34" s="95" t="s">
        <v>281</v>
      </c>
      <c r="C34" s="107" t="s">
        <v>270</v>
      </c>
      <c r="D34" s="431"/>
      <c r="E34" s="427"/>
      <c r="F34" s="423">
        <f>D34+E34</f>
        <v>0</v>
      </c>
      <c r="G34" s="431"/>
      <c r="H34" s="427"/>
      <c r="I34" s="423">
        <f>G34+H34</f>
        <v>0</v>
      </c>
      <c r="J34" s="431"/>
      <c r="K34" s="427"/>
      <c r="L34" s="423">
        <f>J34+K34</f>
        <v>0</v>
      </c>
      <c r="M34" s="431"/>
      <c r="N34" s="427"/>
      <c r="O34" s="423">
        <f>M34+N34</f>
        <v>0</v>
      </c>
      <c r="P34" s="431"/>
      <c r="Q34" s="427"/>
      <c r="R34" s="423">
        <f>P34+Q34</f>
        <v>0</v>
      </c>
      <c r="S34" s="431"/>
      <c r="T34" s="427"/>
      <c r="U34" s="423">
        <f>S34+T34</f>
        <v>0</v>
      </c>
      <c r="V34" s="431">
        <f t="shared" si="117"/>
        <v>0</v>
      </c>
      <c r="W34" s="427">
        <f>'Bilanz - 1. Schlüsselung'!W34</f>
        <v>0</v>
      </c>
      <c r="X34" s="452">
        <f t="shared" si="118"/>
        <v>0</v>
      </c>
      <c r="Y34" s="431">
        <f t="shared" si="119"/>
        <v>0</v>
      </c>
      <c r="Z34" s="426"/>
      <c r="AA34" s="423">
        <f t="shared" si="120"/>
        <v>0</v>
      </c>
      <c r="AB34" s="431">
        <f t="shared" si="121"/>
        <v>0</v>
      </c>
      <c r="AC34" s="426"/>
      <c r="AD34" s="423">
        <f>AB34-AC34</f>
        <v>0</v>
      </c>
      <c r="AE34" s="452">
        <f t="shared" si="122"/>
        <v>0</v>
      </c>
      <c r="AF34" s="423">
        <f t="shared" si="123"/>
        <v>0</v>
      </c>
      <c r="AG34" s="452">
        <f t="shared" si="124"/>
        <v>0</v>
      </c>
      <c r="AH34" s="423">
        <f t="shared" si="125"/>
        <v>0</v>
      </c>
      <c r="AI34" s="452">
        <f t="shared" si="126"/>
        <v>0</v>
      </c>
      <c r="AJ34" s="423">
        <f t="shared" si="127"/>
        <v>0</v>
      </c>
    </row>
    <row r="35" spans="1:36" s="559" customFormat="1" ht="15.75" x14ac:dyDescent="0.25">
      <c r="A35" s="91">
        <f>ROW()</f>
        <v>35</v>
      </c>
      <c r="B35" s="94" t="s">
        <v>282</v>
      </c>
      <c r="C35" s="105" t="s">
        <v>283</v>
      </c>
      <c r="D35" s="430"/>
      <c r="E35" s="425"/>
      <c r="F35" s="422">
        <f>SUM(F36:F37)</f>
        <v>0</v>
      </c>
      <c r="G35" s="430"/>
      <c r="H35" s="425"/>
      <c r="I35" s="422">
        <f>SUM(I36:I37)</f>
        <v>0</v>
      </c>
      <c r="J35" s="430"/>
      <c r="K35" s="425"/>
      <c r="L35" s="422">
        <f>SUM(L36:L37)</f>
        <v>0</v>
      </c>
      <c r="M35" s="430"/>
      <c r="N35" s="425"/>
      <c r="O35" s="422">
        <f>SUM(O36:O37)</f>
        <v>0</v>
      </c>
      <c r="P35" s="430"/>
      <c r="Q35" s="425"/>
      <c r="R35" s="422">
        <f>SUM(R36:R37)</f>
        <v>0</v>
      </c>
      <c r="S35" s="430"/>
      <c r="T35" s="425"/>
      <c r="U35" s="422">
        <f>SUM(U36:U37)</f>
        <v>0</v>
      </c>
      <c r="V35" s="430">
        <f>SUM(V36:V37)</f>
        <v>0</v>
      </c>
      <c r="W35" s="425">
        <f>'Bilanz - 1. Schlüsselung'!W35</f>
        <v>0</v>
      </c>
      <c r="X35" s="451">
        <f>SUM(X36:X37)</f>
        <v>0</v>
      </c>
      <c r="Y35" s="430">
        <f t="shared" ref="Y35:Z35" si="128">SUM(Y36:Y37)</f>
        <v>0</v>
      </c>
      <c r="Z35" s="438">
        <f t="shared" si="128"/>
        <v>0</v>
      </c>
      <c r="AA35" s="422">
        <f>SUM(AA36:AA37)</f>
        <v>0</v>
      </c>
      <c r="AB35" s="430">
        <f t="shared" ref="AB35" si="129">SUM(AB36:AB37)</f>
        <v>0</v>
      </c>
      <c r="AC35" s="438">
        <f t="shared" ref="AC35" si="130">SUM(AC36:AC37)</f>
        <v>0</v>
      </c>
      <c r="AD35" s="422">
        <f>SUM(AD36:AD37)</f>
        <v>0</v>
      </c>
      <c r="AE35" s="451">
        <f t="shared" ref="AE35:AJ35" si="131">SUM(AE36:AE37)</f>
        <v>0</v>
      </c>
      <c r="AF35" s="422">
        <f t="shared" si="131"/>
        <v>0</v>
      </c>
      <c r="AG35" s="451">
        <f t="shared" si="131"/>
        <v>0</v>
      </c>
      <c r="AH35" s="422">
        <f t="shared" si="131"/>
        <v>0</v>
      </c>
      <c r="AI35" s="451">
        <f t="shared" si="131"/>
        <v>0</v>
      </c>
      <c r="AJ35" s="422">
        <f t="shared" si="131"/>
        <v>0</v>
      </c>
    </row>
    <row r="36" spans="1:36" s="93" customFormat="1" x14ac:dyDescent="0.2">
      <c r="A36" s="91">
        <f>ROW()</f>
        <v>36</v>
      </c>
      <c r="B36" s="95" t="s">
        <v>284</v>
      </c>
      <c r="C36" s="107" t="s">
        <v>269</v>
      </c>
      <c r="D36" s="431"/>
      <c r="E36" s="427"/>
      <c r="F36" s="423">
        <f>D36+E36</f>
        <v>0</v>
      </c>
      <c r="G36" s="431"/>
      <c r="H36" s="427"/>
      <c r="I36" s="423">
        <f>G36+H36</f>
        <v>0</v>
      </c>
      <c r="J36" s="431"/>
      <c r="K36" s="427"/>
      <c r="L36" s="423">
        <f>J36+K36</f>
        <v>0</v>
      </c>
      <c r="M36" s="431"/>
      <c r="N36" s="427"/>
      <c r="O36" s="423">
        <f>M36+N36</f>
        <v>0</v>
      </c>
      <c r="P36" s="431"/>
      <c r="Q36" s="427"/>
      <c r="R36" s="423">
        <f>P36+Q36</f>
        <v>0</v>
      </c>
      <c r="S36" s="431"/>
      <c r="T36" s="427"/>
      <c r="U36" s="423">
        <f>S36+T36</f>
        <v>0</v>
      </c>
      <c r="V36" s="431">
        <f t="shared" ref="V36:V37" si="132">SUMIF($D$2:$U$2,"Hauptkostenstelle - Summe",D36:U36)</f>
        <v>0</v>
      </c>
      <c r="W36" s="427">
        <f>'Bilanz - 1. Schlüsselung'!W36</f>
        <v>0</v>
      </c>
      <c r="X36" s="452">
        <f t="shared" ref="X36:X37" si="133">V36-W36</f>
        <v>0</v>
      </c>
      <c r="Y36" s="431">
        <f t="shared" ref="Y36:Y37" si="134">SUMIF($D$3:$U$3,"Stromnetz - Summe",D36:U36)</f>
        <v>0</v>
      </c>
      <c r="Z36" s="426"/>
      <c r="AA36" s="423">
        <f t="shared" ref="AA36:AA37" si="135">Y36-Z36</f>
        <v>0</v>
      </c>
      <c r="AB36" s="431">
        <f t="shared" ref="AB36:AB37" si="136">SUMIF($D$3:$U$3,"Gasnetz - Summe",D36:U36)</f>
        <v>0</v>
      </c>
      <c r="AC36" s="426"/>
      <c r="AD36" s="423">
        <f>AB36-AC36</f>
        <v>0</v>
      </c>
      <c r="AE36" s="452">
        <f t="shared" ref="AE36:AE37" si="137">SUMIF($D$2:$U$2,"Hauptkostenstelle - 1. Schlüsselung",D36:U36)</f>
        <v>0</v>
      </c>
      <c r="AF36" s="423">
        <f t="shared" ref="AF36:AF37" si="138">SUMIF($D$2:$U$2,"Hauptkostenstelle - 2. Schlüsselung",D36:U36)</f>
        <v>0</v>
      </c>
      <c r="AG36" s="452">
        <f t="shared" ref="AG36:AG37" si="139">SUMIF($D$3:$U$3,"Stromnetz - 1. Schlüsselung",D36:U36)</f>
        <v>0</v>
      </c>
      <c r="AH36" s="423">
        <f t="shared" ref="AH36:AH37" si="140">SUMIF($D$3:$U$3,"Stromnetz - 2. Schlüsselung",D36:U36)</f>
        <v>0</v>
      </c>
      <c r="AI36" s="452">
        <f t="shared" ref="AI36:AI37" si="141">SUMIF($D$3:$U$3,"Gasnetz - 1. Schlüsselung",D36:U36)</f>
        <v>0</v>
      </c>
      <c r="AJ36" s="423">
        <f t="shared" ref="AJ36:AJ37" si="142">SUMIF($D$3:$U$3,"Gasnetz - 2. Schlüsselung",D36:U36)</f>
        <v>0</v>
      </c>
    </row>
    <row r="37" spans="1:36" s="93" customFormat="1" x14ac:dyDescent="0.2">
      <c r="A37" s="91">
        <f>ROW()</f>
        <v>37</v>
      </c>
      <c r="B37" s="95" t="s">
        <v>285</v>
      </c>
      <c r="C37" s="107" t="s">
        <v>270</v>
      </c>
      <c r="D37" s="431"/>
      <c r="E37" s="427"/>
      <c r="F37" s="423">
        <f>D37+E37</f>
        <v>0</v>
      </c>
      <c r="G37" s="431"/>
      <c r="H37" s="427"/>
      <c r="I37" s="423">
        <f>G37+H37</f>
        <v>0</v>
      </c>
      <c r="J37" s="431"/>
      <c r="K37" s="427"/>
      <c r="L37" s="423">
        <f>J37+K37</f>
        <v>0</v>
      </c>
      <c r="M37" s="431"/>
      <c r="N37" s="427"/>
      <c r="O37" s="423">
        <f>M37+N37</f>
        <v>0</v>
      </c>
      <c r="P37" s="431"/>
      <c r="Q37" s="427"/>
      <c r="R37" s="423">
        <f>P37+Q37</f>
        <v>0</v>
      </c>
      <c r="S37" s="431"/>
      <c r="T37" s="427"/>
      <c r="U37" s="423">
        <f>S37+T37</f>
        <v>0</v>
      </c>
      <c r="V37" s="431">
        <f t="shared" si="132"/>
        <v>0</v>
      </c>
      <c r="W37" s="427">
        <f>'Bilanz - 1. Schlüsselung'!W37</f>
        <v>0</v>
      </c>
      <c r="X37" s="452">
        <f t="shared" si="133"/>
        <v>0</v>
      </c>
      <c r="Y37" s="431">
        <f t="shared" si="134"/>
        <v>0</v>
      </c>
      <c r="Z37" s="426"/>
      <c r="AA37" s="423">
        <f t="shared" si="135"/>
        <v>0</v>
      </c>
      <c r="AB37" s="431">
        <f t="shared" si="136"/>
        <v>0</v>
      </c>
      <c r="AC37" s="426"/>
      <c r="AD37" s="423">
        <f>AB37-AC37</f>
        <v>0</v>
      </c>
      <c r="AE37" s="452">
        <f t="shared" si="137"/>
        <v>0</v>
      </c>
      <c r="AF37" s="423">
        <f t="shared" si="138"/>
        <v>0</v>
      </c>
      <c r="AG37" s="452">
        <f t="shared" si="139"/>
        <v>0</v>
      </c>
      <c r="AH37" s="423">
        <f t="shared" si="140"/>
        <v>0</v>
      </c>
      <c r="AI37" s="452">
        <f t="shared" si="141"/>
        <v>0</v>
      </c>
      <c r="AJ37" s="423">
        <f t="shared" si="142"/>
        <v>0</v>
      </c>
    </row>
    <row r="38" spans="1:36" s="559" customFormat="1" ht="15.75" x14ac:dyDescent="0.25">
      <c r="A38" s="91">
        <f>ROW()</f>
        <v>38</v>
      </c>
      <c r="B38" s="94" t="s">
        <v>286</v>
      </c>
      <c r="C38" s="105" t="s">
        <v>287</v>
      </c>
      <c r="D38" s="430"/>
      <c r="E38" s="425"/>
      <c r="F38" s="422">
        <f>SUM(F39:F40)</f>
        <v>0</v>
      </c>
      <c r="G38" s="430"/>
      <c r="H38" s="425"/>
      <c r="I38" s="422">
        <f>SUM(I39:I40)</f>
        <v>0</v>
      </c>
      <c r="J38" s="430"/>
      <c r="K38" s="425"/>
      <c r="L38" s="422">
        <f>SUM(L39:L40)</f>
        <v>0</v>
      </c>
      <c r="M38" s="430"/>
      <c r="N38" s="425"/>
      <c r="O38" s="422">
        <f>SUM(O39:O40)</f>
        <v>0</v>
      </c>
      <c r="P38" s="430"/>
      <c r="Q38" s="425"/>
      <c r="R38" s="422">
        <f>SUM(R39:R40)</f>
        <v>0</v>
      </c>
      <c r="S38" s="430"/>
      <c r="T38" s="425"/>
      <c r="U38" s="422">
        <f>SUM(U39:U40)</f>
        <v>0</v>
      </c>
      <c r="V38" s="430">
        <f>SUM(V39:V40)</f>
        <v>0</v>
      </c>
      <c r="W38" s="425">
        <f>'Bilanz - 1. Schlüsselung'!W38</f>
        <v>0</v>
      </c>
      <c r="X38" s="451">
        <f>SUM(X39:X40)</f>
        <v>0</v>
      </c>
      <c r="Y38" s="430">
        <f t="shared" ref="Y38:Z38" si="143">SUM(Y39:Y40)</f>
        <v>0</v>
      </c>
      <c r="Z38" s="438">
        <f t="shared" si="143"/>
        <v>0</v>
      </c>
      <c r="AA38" s="422">
        <f>SUM(AA39:AA40)</f>
        <v>0</v>
      </c>
      <c r="AB38" s="430">
        <f t="shared" ref="AB38" si="144">SUM(AB39:AB40)</f>
        <v>0</v>
      </c>
      <c r="AC38" s="438">
        <f t="shared" ref="AC38" si="145">SUM(AC39:AC40)</f>
        <v>0</v>
      </c>
      <c r="AD38" s="422">
        <f>SUM(AD39:AD40)</f>
        <v>0</v>
      </c>
      <c r="AE38" s="451">
        <f t="shared" ref="AE38:AJ38" si="146">SUM(AE39:AE40)</f>
        <v>0</v>
      </c>
      <c r="AF38" s="422">
        <f t="shared" si="146"/>
        <v>0</v>
      </c>
      <c r="AG38" s="451">
        <f t="shared" si="146"/>
        <v>0</v>
      </c>
      <c r="AH38" s="422">
        <f t="shared" si="146"/>
        <v>0</v>
      </c>
      <c r="AI38" s="451">
        <f t="shared" si="146"/>
        <v>0</v>
      </c>
      <c r="AJ38" s="422">
        <f t="shared" si="146"/>
        <v>0</v>
      </c>
    </row>
    <row r="39" spans="1:36" s="93" customFormat="1" x14ac:dyDescent="0.2">
      <c r="A39" s="91">
        <f>ROW()</f>
        <v>39</v>
      </c>
      <c r="B39" s="95" t="s">
        <v>288</v>
      </c>
      <c r="C39" s="107" t="s">
        <v>269</v>
      </c>
      <c r="D39" s="431"/>
      <c r="E39" s="427"/>
      <c r="F39" s="423">
        <f>D39+E39</f>
        <v>0</v>
      </c>
      <c r="G39" s="431"/>
      <c r="H39" s="427"/>
      <c r="I39" s="423">
        <f>G39+H39</f>
        <v>0</v>
      </c>
      <c r="J39" s="431"/>
      <c r="K39" s="427"/>
      <c r="L39" s="423">
        <f>J39+K39</f>
        <v>0</v>
      </c>
      <c r="M39" s="431"/>
      <c r="N39" s="427"/>
      <c r="O39" s="423">
        <f>M39+N39</f>
        <v>0</v>
      </c>
      <c r="P39" s="431"/>
      <c r="Q39" s="427"/>
      <c r="R39" s="423">
        <f>P39+Q39</f>
        <v>0</v>
      </c>
      <c r="S39" s="431"/>
      <c r="T39" s="427"/>
      <c r="U39" s="423">
        <f>S39+T39</f>
        <v>0</v>
      </c>
      <c r="V39" s="431">
        <f t="shared" ref="V39:V40" si="147">SUMIF($D$2:$U$2,"Hauptkostenstelle - Summe",D39:U39)</f>
        <v>0</v>
      </c>
      <c r="W39" s="427">
        <f>'Bilanz - 1. Schlüsselung'!W39</f>
        <v>0</v>
      </c>
      <c r="X39" s="452">
        <f t="shared" ref="X39:X40" si="148">V39-W39</f>
        <v>0</v>
      </c>
      <c r="Y39" s="431">
        <f t="shared" ref="Y39:Y40" si="149">SUMIF($D$3:$U$3,"Stromnetz - Summe",D39:U39)</f>
        <v>0</v>
      </c>
      <c r="Z39" s="426"/>
      <c r="AA39" s="423">
        <f t="shared" ref="AA39:AA40" si="150">Y39-Z39</f>
        <v>0</v>
      </c>
      <c r="AB39" s="431">
        <f t="shared" ref="AB39:AB40" si="151">SUMIF($D$3:$U$3,"Gasnetz - Summe",D39:U39)</f>
        <v>0</v>
      </c>
      <c r="AC39" s="426"/>
      <c r="AD39" s="423">
        <f>AB39-AC39</f>
        <v>0</v>
      </c>
      <c r="AE39" s="452">
        <f t="shared" ref="AE39:AE40" si="152">SUMIF($D$2:$U$2,"Hauptkostenstelle - 1. Schlüsselung",D39:U39)</f>
        <v>0</v>
      </c>
      <c r="AF39" s="423">
        <f t="shared" ref="AF39:AF40" si="153">SUMIF($D$2:$U$2,"Hauptkostenstelle - 2. Schlüsselung",D39:U39)</f>
        <v>0</v>
      </c>
      <c r="AG39" s="452">
        <f t="shared" ref="AG39:AG40" si="154">SUMIF($D$3:$U$3,"Stromnetz - 1. Schlüsselung",D39:U39)</f>
        <v>0</v>
      </c>
      <c r="AH39" s="423">
        <f t="shared" ref="AH39:AH40" si="155">SUMIF($D$3:$U$3,"Stromnetz - 2. Schlüsselung",D39:U39)</f>
        <v>0</v>
      </c>
      <c r="AI39" s="452">
        <f t="shared" ref="AI39:AI40" si="156">SUMIF($D$3:$U$3,"Gasnetz - 1. Schlüsselung",D39:U39)</f>
        <v>0</v>
      </c>
      <c r="AJ39" s="423">
        <f t="shared" ref="AJ39:AJ40" si="157">SUMIF($D$3:$U$3,"Gasnetz - 2. Schlüsselung",D39:U39)</f>
        <v>0</v>
      </c>
    </row>
    <row r="40" spans="1:36" s="93" customFormat="1" x14ac:dyDescent="0.2">
      <c r="A40" s="91">
        <f>ROW()</f>
        <v>40</v>
      </c>
      <c r="B40" s="95" t="s">
        <v>289</v>
      </c>
      <c r="C40" s="107" t="s">
        <v>270</v>
      </c>
      <c r="D40" s="431"/>
      <c r="E40" s="427"/>
      <c r="F40" s="423">
        <f>D40+E40</f>
        <v>0</v>
      </c>
      <c r="G40" s="431"/>
      <c r="H40" s="427"/>
      <c r="I40" s="423">
        <f>G40+H40</f>
        <v>0</v>
      </c>
      <c r="J40" s="431"/>
      <c r="K40" s="427"/>
      <c r="L40" s="423">
        <f>J40+K40</f>
        <v>0</v>
      </c>
      <c r="M40" s="431"/>
      <c r="N40" s="427"/>
      <c r="O40" s="423">
        <f>M40+N40</f>
        <v>0</v>
      </c>
      <c r="P40" s="431"/>
      <c r="Q40" s="427"/>
      <c r="R40" s="423">
        <f>P40+Q40</f>
        <v>0</v>
      </c>
      <c r="S40" s="431"/>
      <c r="T40" s="427"/>
      <c r="U40" s="423">
        <f>S40+T40</f>
        <v>0</v>
      </c>
      <c r="V40" s="431">
        <f t="shared" si="147"/>
        <v>0</v>
      </c>
      <c r="W40" s="427">
        <f>'Bilanz - 1. Schlüsselung'!W40</f>
        <v>0</v>
      </c>
      <c r="X40" s="452">
        <f t="shared" si="148"/>
        <v>0</v>
      </c>
      <c r="Y40" s="431">
        <f t="shared" si="149"/>
        <v>0</v>
      </c>
      <c r="Z40" s="426"/>
      <c r="AA40" s="423">
        <f t="shared" si="150"/>
        <v>0</v>
      </c>
      <c r="AB40" s="431">
        <f t="shared" si="151"/>
        <v>0</v>
      </c>
      <c r="AC40" s="426"/>
      <c r="AD40" s="423">
        <f>AB40-AC40</f>
        <v>0</v>
      </c>
      <c r="AE40" s="452">
        <f t="shared" si="152"/>
        <v>0</v>
      </c>
      <c r="AF40" s="423">
        <f t="shared" si="153"/>
        <v>0</v>
      </c>
      <c r="AG40" s="452">
        <f t="shared" si="154"/>
        <v>0</v>
      </c>
      <c r="AH40" s="423">
        <f t="shared" si="155"/>
        <v>0</v>
      </c>
      <c r="AI40" s="452">
        <f t="shared" si="156"/>
        <v>0</v>
      </c>
      <c r="AJ40" s="423">
        <f t="shared" si="157"/>
        <v>0</v>
      </c>
    </row>
    <row r="41" spans="1:36" s="559" customFormat="1" ht="15.75" x14ac:dyDescent="0.25">
      <c r="A41" s="91">
        <f>ROW()</f>
        <v>41</v>
      </c>
      <c r="B41" s="94" t="s">
        <v>31</v>
      </c>
      <c r="C41" s="105" t="s">
        <v>290</v>
      </c>
      <c r="D41" s="430"/>
      <c r="E41" s="425"/>
      <c r="F41" s="422">
        <f>F42+F47+F60+F67</f>
        <v>0</v>
      </c>
      <c r="G41" s="430"/>
      <c r="H41" s="425"/>
      <c r="I41" s="422">
        <f>I42+I47+I60+I67</f>
        <v>0</v>
      </c>
      <c r="J41" s="430"/>
      <c r="K41" s="425"/>
      <c r="L41" s="422">
        <f>L42+L47+L60+L67</f>
        <v>0</v>
      </c>
      <c r="M41" s="430"/>
      <c r="N41" s="425"/>
      <c r="O41" s="422">
        <f>O42+O47+O60+O67</f>
        <v>0</v>
      </c>
      <c r="P41" s="430"/>
      <c r="Q41" s="425"/>
      <c r="R41" s="422">
        <f>R42+R47+R60+R67</f>
        <v>0</v>
      </c>
      <c r="S41" s="430"/>
      <c r="T41" s="425"/>
      <c r="U41" s="422">
        <f>U42+U47+U60+U67</f>
        <v>0</v>
      </c>
      <c r="V41" s="430">
        <f>V42+V47+V60+V67</f>
        <v>0</v>
      </c>
      <c r="W41" s="425">
        <f>'Bilanz - 1. Schlüsselung'!W41</f>
        <v>0</v>
      </c>
      <c r="X41" s="451">
        <f>X42+X47+X60+X67</f>
        <v>0</v>
      </c>
      <c r="Y41" s="430">
        <f t="shared" ref="Y41:Z41" si="158">Y42+Y47+Y60+Y67</f>
        <v>0</v>
      </c>
      <c r="Z41" s="438">
        <f t="shared" si="158"/>
        <v>0</v>
      </c>
      <c r="AA41" s="422">
        <f>AA42+AA47+AA60+AA67</f>
        <v>0</v>
      </c>
      <c r="AB41" s="430">
        <f t="shared" ref="AB41" si="159">AB42+AB47+AB60+AB67</f>
        <v>0</v>
      </c>
      <c r="AC41" s="438">
        <f t="shared" ref="AC41" si="160">AC42+AC47+AC60+AC67</f>
        <v>0</v>
      </c>
      <c r="AD41" s="422">
        <f>AD42+AD47+AD60+AD67</f>
        <v>0</v>
      </c>
      <c r="AE41" s="451">
        <f t="shared" ref="AE41:AJ41" si="161">AE42+AE47+AE60+AE67</f>
        <v>0</v>
      </c>
      <c r="AF41" s="422">
        <f t="shared" si="161"/>
        <v>0</v>
      </c>
      <c r="AG41" s="451">
        <f t="shared" si="161"/>
        <v>0</v>
      </c>
      <c r="AH41" s="422">
        <f t="shared" si="161"/>
        <v>0</v>
      </c>
      <c r="AI41" s="451">
        <f t="shared" si="161"/>
        <v>0</v>
      </c>
      <c r="AJ41" s="422">
        <f t="shared" si="161"/>
        <v>0</v>
      </c>
    </row>
    <row r="42" spans="1:36" s="559" customFormat="1" ht="15.75" x14ac:dyDescent="0.25">
      <c r="A42" s="91">
        <f>ROW()</f>
        <v>42</v>
      </c>
      <c r="B42" s="96" t="s">
        <v>291</v>
      </c>
      <c r="C42" s="105" t="s">
        <v>292</v>
      </c>
      <c r="D42" s="430"/>
      <c r="E42" s="425"/>
      <c r="F42" s="422">
        <f>SUM(F43:F46)</f>
        <v>0</v>
      </c>
      <c r="G42" s="430"/>
      <c r="H42" s="425"/>
      <c r="I42" s="422">
        <f>SUM(I43:I46)</f>
        <v>0</v>
      </c>
      <c r="J42" s="430"/>
      <c r="K42" s="425"/>
      <c r="L42" s="422">
        <f>SUM(L43:L46)</f>
        <v>0</v>
      </c>
      <c r="M42" s="430"/>
      <c r="N42" s="425"/>
      <c r="O42" s="422">
        <f>SUM(O43:O46)</f>
        <v>0</v>
      </c>
      <c r="P42" s="430"/>
      <c r="Q42" s="425"/>
      <c r="R42" s="422">
        <f>SUM(R43:R46)</f>
        <v>0</v>
      </c>
      <c r="S42" s="430"/>
      <c r="T42" s="425"/>
      <c r="U42" s="422">
        <f>SUM(U43:U46)</f>
        <v>0</v>
      </c>
      <c r="V42" s="430">
        <f>SUM(V43:V46)</f>
        <v>0</v>
      </c>
      <c r="W42" s="425">
        <f>'Bilanz - 1. Schlüsselung'!W42</f>
        <v>0</v>
      </c>
      <c r="X42" s="451">
        <f>SUM(X43:X46)</f>
        <v>0</v>
      </c>
      <c r="Y42" s="430">
        <f t="shared" ref="Y42:Z42" si="162">SUM(Y43:Y46)</f>
        <v>0</v>
      </c>
      <c r="Z42" s="425">
        <f t="shared" si="162"/>
        <v>0</v>
      </c>
      <c r="AA42" s="422">
        <f>SUM(AA43:AA46)</f>
        <v>0</v>
      </c>
      <c r="AB42" s="430">
        <f t="shared" ref="AB42" si="163">SUM(AB43:AB46)</f>
        <v>0</v>
      </c>
      <c r="AC42" s="425">
        <f t="shared" ref="AC42" si="164">SUM(AC43:AC46)</f>
        <v>0</v>
      </c>
      <c r="AD42" s="422">
        <f>SUM(AD43:AD46)</f>
        <v>0</v>
      </c>
      <c r="AE42" s="451">
        <f t="shared" ref="AE42:AJ42" si="165">SUM(AE43:AE46)</f>
        <v>0</v>
      </c>
      <c r="AF42" s="422">
        <f t="shared" si="165"/>
        <v>0</v>
      </c>
      <c r="AG42" s="451">
        <f t="shared" si="165"/>
        <v>0</v>
      </c>
      <c r="AH42" s="422">
        <f t="shared" si="165"/>
        <v>0</v>
      </c>
      <c r="AI42" s="451">
        <f t="shared" si="165"/>
        <v>0</v>
      </c>
      <c r="AJ42" s="422">
        <f t="shared" si="165"/>
        <v>0</v>
      </c>
    </row>
    <row r="43" spans="1:36" s="559" customFormat="1" ht="15.75" x14ac:dyDescent="0.25">
      <c r="A43" s="91">
        <f>ROW()</f>
        <v>43</v>
      </c>
      <c r="B43" s="94" t="s">
        <v>293</v>
      </c>
      <c r="C43" s="105" t="s">
        <v>294</v>
      </c>
      <c r="D43" s="430"/>
      <c r="E43" s="425"/>
      <c r="F43" s="422">
        <f>D43+E43</f>
        <v>0</v>
      </c>
      <c r="G43" s="430"/>
      <c r="H43" s="425"/>
      <c r="I43" s="422">
        <f>G43+H43</f>
        <v>0</v>
      </c>
      <c r="J43" s="430"/>
      <c r="K43" s="425"/>
      <c r="L43" s="422">
        <f>J43+K43</f>
        <v>0</v>
      </c>
      <c r="M43" s="430"/>
      <c r="N43" s="425"/>
      <c r="O43" s="422">
        <f>M43+N43</f>
        <v>0</v>
      </c>
      <c r="P43" s="430"/>
      <c r="Q43" s="425"/>
      <c r="R43" s="422">
        <f>P43+Q43</f>
        <v>0</v>
      </c>
      <c r="S43" s="430"/>
      <c r="T43" s="425"/>
      <c r="U43" s="422">
        <f>S43+T43</f>
        <v>0</v>
      </c>
      <c r="V43" s="430">
        <f t="shared" ref="V43:V46" si="166">SUMIF($D$2:$U$2,"Hauptkostenstelle - Summe",D43:U43)</f>
        <v>0</v>
      </c>
      <c r="W43" s="425">
        <f>'Bilanz - 1. Schlüsselung'!W43</f>
        <v>0</v>
      </c>
      <c r="X43" s="451">
        <f t="shared" ref="X43:X46" si="167">V43-W43</f>
        <v>0</v>
      </c>
      <c r="Y43" s="430">
        <f t="shared" ref="Y43:Y46" si="168">SUMIF($D$3:$U$3,"Stromnetz - Summe",D43:U43)</f>
        <v>0</v>
      </c>
      <c r="Z43" s="424"/>
      <c r="AA43" s="422">
        <f t="shared" ref="AA43:AA46" si="169">Y43-Z43</f>
        <v>0</v>
      </c>
      <c r="AB43" s="430">
        <f t="shared" ref="AB43:AB46" si="170">SUMIF($D$3:$U$3,"Gasnetz - Summe",D43:U43)</f>
        <v>0</v>
      </c>
      <c r="AC43" s="424"/>
      <c r="AD43" s="422">
        <f>AB43-AC43</f>
        <v>0</v>
      </c>
      <c r="AE43" s="451">
        <f t="shared" ref="AE43:AE46" si="171">SUMIF($D$2:$U$2,"Hauptkostenstelle - 1. Schlüsselung",D43:U43)</f>
        <v>0</v>
      </c>
      <c r="AF43" s="422">
        <f t="shared" ref="AF43:AF46" si="172">SUMIF($D$2:$U$2,"Hauptkostenstelle - 2. Schlüsselung",D43:U43)</f>
        <v>0</v>
      </c>
      <c r="AG43" s="451">
        <f t="shared" ref="AG43:AG46" si="173">SUMIF($D$3:$U$3,"Stromnetz - 1. Schlüsselung",D43:U43)</f>
        <v>0</v>
      </c>
      <c r="AH43" s="422">
        <f t="shared" ref="AH43:AH46" si="174">SUMIF($D$3:$U$3,"Stromnetz - 2. Schlüsselung",D43:U43)</f>
        <v>0</v>
      </c>
      <c r="AI43" s="451">
        <f t="shared" ref="AI43:AI46" si="175">SUMIF($D$3:$U$3,"Gasnetz - 1. Schlüsselung",D43:U43)</f>
        <v>0</v>
      </c>
      <c r="AJ43" s="422">
        <f t="shared" ref="AJ43:AJ46" si="176">SUMIF($D$3:$U$3,"Gasnetz - 2. Schlüsselung",D43:U43)</f>
        <v>0</v>
      </c>
    </row>
    <row r="44" spans="1:36" s="559" customFormat="1" ht="15.75" x14ac:dyDescent="0.25">
      <c r="A44" s="91">
        <f>ROW()</f>
        <v>44</v>
      </c>
      <c r="B44" s="94" t="s">
        <v>295</v>
      </c>
      <c r="C44" s="105" t="s">
        <v>296</v>
      </c>
      <c r="D44" s="430"/>
      <c r="E44" s="425"/>
      <c r="F44" s="422">
        <f>D44+E44</f>
        <v>0</v>
      </c>
      <c r="G44" s="430"/>
      <c r="H44" s="425"/>
      <c r="I44" s="422">
        <f>G44+H44</f>
        <v>0</v>
      </c>
      <c r="J44" s="430"/>
      <c r="K44" s="425"/>
      <c r="L44" s="422">
        <f>J44+K44</f>
        <v>0</v>
      </c>
      <c r="M44" s="430"/>
      <c r="N44" s="425"/>
      <c r="O44" s="422">
        <f>M44+N44</f>
        <v>0</v>
      </c>
      <c r="P44" s="430"/>
      <c r="Q44" s="425"/>
      <c r="R44" s="422">
        <f>P44+Q44</f>
        <v>0</v>
      </c>
      <c r="S44" s="430"/>
      <c r="T44" s="425"/>
      <c r="U44" s="422">
        <f>S44+T44</f>
        <v>0</v>
      </c>
      <c r="V44" s="430">
        <f t="shared" si="166"/>
        <v>0</v>
      </c>
      <c r="W44" s="425">
        <f>'Bilanz - 1. Schlüsselung'!W44</f>
        <v>0</v>
      </c>
      <c r="X44" s="451">
        <f t="shared" si="167"/>
        <v>0</v>
      </c>
      <c r="Y44" s="430">
        <f t="shared" si="168"/>
        <v>0</v>
      </c>
      <c r="Z44" s="424"/>
      <c r="AA44" s="422">
        <f t="shared" si="169"/>
        <v>0</v>
      </c>
      <c r="AB44" s="430">
        <f t="shared" si="170"/>
        <v>0</v>
      </c>
      <c r="AC44" s="424"/>
      <c r="AD44" s="422">
        <f>AB44-AC44</f>
        <v>0</v>
      </c>
      <c r="AE44" s="451">
        <f t="shared" si="171"/>
        <v>0</v>
      </c>
      <c r="AF44" s="422">
        <f t="shared" si="172"/>
        <v>0</v>
      </c>
      <c r="AG44" s="451">
        <f t="shared" si="173"/>
        <v>0</v>
      </c>
      <c r="AH44" s="422">
        <f t="shared" si="174"/>
        <v>0</v>
      </c>
      <c r="AI44" s="451">
        <f t="shared" si="175"/>
        <v>0</v>
      </c>
      <c r="AJ44" s="422">
        <f t="shared" si="176"/>
        <v>0</v>
      </c>
    </row>
    <row r="45" spans="1:36" s="559" customFormat="1" ht="15.75" x14ac:dyDescent="0.25">
      <c r="A45" s="91">
        <f>ROW()</f>
        <v>45</v>
      </c>
      <c r="B45" s="94" t="s">
        <v>297</v>
      </c>
      <c r="C45" s="105" t="s">
        <v>298</v>
      </c>
      <c r="D45" s="430"/>
      <c r="E45" s="425"/>
      <c r="F45" s="422">
        <f>D45+E45</f>
        <v>0</v>
      </c>
      <c r="G45" s="430"/>
      <c r="H45" s="425"/>
      <c r="I45" s="422">
        <f>G45+H45</f>
        <v>0</v>
      </c>
      <c r="J45" s="430"/>
      <c r="K45" s="425"/>
      <c r="L45" s="422">
        <f>J45+K45</f>
        <v>0</v>
      </c>
      <c r="M45" s="430"/>
      <c r="N45" s="425"/>
      <c r="O45" s="422">
        <f>M45+N45</f>
        <v>0</v>
      </c>
      <c r="P45" s="430"/>
      <c r="Q45" s="425"/>
      <c r="R45" s="422">
        <f>P45+Q45</f>
        <v>0</v>
      </c>
      <c r="S45" s="430"/>
      <c r="T45" s="425"/>
      <c r="U45" s="422">
        <f>S45+T45</f>
        <v>0</v>
      </c>
      <c r="V45" s="430">
        <f t="shared" si="166"/>
        <v>0</v>
      </c>
      <c r="W45" s="425">
        <f>'Bilanz - 1. Schlüsselung'!W45</f>
        <v>0</v>
      </c>
      <c r="X45" s="451">
        <f t="shared" si="167"/>
        <v>0</v>
      </c>
      <c r="Y45" s="430">
        <f t="shared" si="168"/>
        <v>0</v>
      </c>
      <c r="Z45" s="424"/>
      <c r="AA45" s="422">
        <f t="shared" si="169"/>
        <v>0</v>
      </c>
      <c r="AB45" s="430">
        <f t="shared" si="170"/>
        <v>0</v>
      </c>
      <c r="AC45" s="424"/>
      <c r="AD45" s="422">
        <f>AB45-AC45</f>
        <v>0</v>
      </c>
      <c r="AE45" s="451">
        <f t="shared" si="171"/>
        <v>0</v>
      </c>
      <c r="AF45" s="422">
        <f t="shared" si="172"/>
        <v>0</v>
      </c>
      <c r="AG45" s="451">
        <f t="shared" si="173"/>
        <v>0</v>
      </c>
      <c r="AH45" s="422">
        <f t="shared" si="174"/>
        <v>0</v>
      </c>
      <c r="AI45" s="451">
        <f t="shared" si="175"/>
        <v>0</v>
      </c>
      <c r="AJ45" s="422">
        <f t="shared" si="176"/>
        <v>0</v>
      </c>
    </row>
    <row r="46" spans="1:36" s="559" customFormat="1" ht="15.75" x14ac:dyDescent="0.25">
      <c r="A46" s="91">
        <f>ROW()</f>
        <v>46</v>
      </c>
      <c r="B46" s="94" t="s">
        <v>299</v>
      </c>
      <c r="C46" s="105" t="s">
        <v>255</v>
      </c>
      <c r="D46" s="430"/>
      <c r="E46" s="425"/>
      <c r="F46" s="422">
        <f>D46+E46</f>
        <v>0</v>
      </c>
      <c r="G46" s="430"/>
      <c r="H46" s="425"/>
      <c r="I46" s="422">
        <f>G46+H46</f>
        <v>0</v>
      </c>
      <c r="J46" s="430"/>
      <c r="K46" s="425"/>
      <c r="L46" s="422">
        <f>J46+K46</f>
        <v>0</v>
      </c>
      <c r="M46" s="430"/>
      <c r="N46" s="425"/>
      <c r="O46" s="422">
        <f>M46+N46</f>
        <v>0</v>
      </c>
      <c r="P46" s="430"/>
      <c r="Q46" s="425"/>
      <c r="R46" s="422">
        <f>P46+Q46</f>
        <v>0</v>
      </c>
      <c r="S46" s="430"/>
      <c r="T46" s="425"/>
      <c r="U46" s="422">
        <f>S46+T46</f>
        <v>0</v>
      </c>
      <c r="V46" s="430">
        <f t="shared" si="166"/>
        <v>0</v>
      </c>
      <c r="W46" s="425">
        <f>'Bilanz - 1. Schlüsselung'!W46</f>
        <v>0</v>
      </c>
      <c r="X46" s="451">
        <f t="shared" si="167"/>
        <v>0</v>
      </c>
      <c r="Y46" s="430">
        <f t="shared" si="168"/>
        <v>0</v>
      </c>
      <c r="Z46" s="424"/>
      <c r="AA46" s="422">
        <f t="shared" si="169"/>
        <v>0</v>
      </c>
      <c r="AB46" s="430">
        <f t="shared" si="170"/>
        <v>0</v>
      </c>
      <c r="AC46" s="424"/>
      <c r="AD46" s="422">
        <f>AB46-AC46</f>
        <v>0</v>
      </c>
      <c r="AE46" s="451">
        <f t="shared" si="171"/>
        <v>0</v>
      </c>
      <c r="AF46" s="422">
        <f t="shared" si="172"/>
        <v>0</v>
      </c>
      <c r="AG46" s="451">
        <f t="shared" si="173"/>
        <v>0</v>
      </c>
      <c r="AH46" s="422">
        <f t="shared" si="174"/>
        <v>0</v>
      </c>
      <c r="AI46" s="451">
        <f t="shared" si="175"/>
        <v>0</v>
      </c>
      <c r="AJ46" s="422">
        <f t="shared" si="176"/>
        <v>0</v>
      </c>
    </row>
    <row r="47" spans="1:36" s="559" customFormat="1" ht="31.5" x14ac:dyDescent="0.25">
      <c r="A47" s="91">
        <f>ROW()</f>
        <v>47</v>
      </c>
      <c r="B47" s="96" t="s">
        <v>300</v>
      </c>
      <c r="C47" s="105" t="s">
        <v>301</v>
      </c>
      <c r="D47" s="430"/>
      <c r="E47" s="425"/>
      <c r="F47" s="422">
        <f>F48+F51+F54+F57</f>
        <v>0</v>
      </c>
      <c r="G47" s="430"/>
      <c r="H47" s="425"/>
      <c r="I47" s="422">
        <f>I48+I51+I54+I57</f>
        <v>0</v>
      </c>
      <c r="J47" s="430"/>
      <c r="K47" s="425"/>
      <c r="L47" s="422">
        <f>L48+L51+L54+L57</f>
        <v>0</v>
      </c>
      <c r="M47" s="430"/>
      <c r="N47" s="425"/>
      <c r="O47" s="422">
        <f>O48+O51+O54+O57</f>
        <v>0</v>
      </c>
      <c r="P47" s="430"/>
      <c r="Q47" s="425"/>
      <c r="R47" s="422">
        <f>R48+R51+R54+R57</f>
        <v>0</v>
      </c>
      <c r="S47" s="430"/>
      <c r="T47" s="425"/>
      <c r="U47" s="422">
        <f>U48+U51+U54+U57</f>
        <v>0</v>
      </c>
      <c r="V47" s="430">
        <f>V48+V51+V54+V57</f>
        <v>0</v>
      </c>
      <c r="W47" s="425">
        <f>'Bilanz - 1. Schlüsselung'!W47</f>
        <v>0</v>
      </c>
      <c r="X47" s="451">
        <f>X48+X51+X54+X57</f>
        <v>0</v>
      </c>
      <c r="Y47" s="430">
        <f t="shared" ref="Y47:Z47" si="177">Y48+Y51+Y54+Y57</f>
        <v>0</v>
      </c>
      <c r="Z47" s="438">
        <f t="shared" si="177"/>
        <v>0</v>
      </c>
      <c r="AA47" s="422">
        <f>AA48+AA51+AA54+AA57</f>
        <v>0</v>
      </c>
      <c r="AB47" s="430">
        <f t="shared" ref="AB47" si="178">AB48+AB51+AB54+AB57</f>
        <v>0</v>
      </c>
      <c r="AC47" s="438">
        <f t="shared" ref="AC47" si="179">AC48+AC51+AC54+AC57</f>
        <v>0</v>
      </c>
      <c r="AD47" s="422">
        <f>AD48+AD51+AD54+AD57</f>
        <v>0</v>
      </c>
      <c r="AE47" s="451">
        <f t="shared" ref="AE47:AJ47" si="180">AE48+AE51+AE54+AE57</f>
        <v>0</v>
      </c>
      <c r="AF47" s="422">
        <f t="shared" si="180"/>
        <v>0</v>
      </c>
      <c r="AG47" s="451">
        <f t="shared" si="180"/>
        <v>0</v>
      </c>
      <c r="AH47" s="422">
        <f t="shared" si="180"/>
        <v>0</v>
      </c>
      <c r="AI47" s="451">
        <f t="shared" si="180"/>
        <v>0</v>
      </c>
      <c r="AJ47" s="422">
        <f t="shared" si="180"/>
        <v>0</v>
      </c>
    </row>
    <row r="48" spans="1:36" s="559" customFormat="1" ht="15.75" x14ac:dyDescent="0.25">
      <c r="A48" s="91">
        <f>ROW()</f>
        <v>48</v>
      </c>
      <c r="B48" s="94" t="s">
        <v>302</v>
      </c>
      <c r="C48" s="105" t="s">
        <v>303</v>
      </c>
      <c r="D48" s="430"/>
      <c r="E48" s="425"/>
      <c r="F48" s="422">
        <f>SUM(F49:F50)</f>
        <v>0</v>
      </c>
      <c r="G48" s="430"/>
      <c r="H48" s="425"/>
      <c r="I48" s="422">
        <f>SUM(I49:I50)</f>
        <v>0</v>
      </c>
      <c r="J48" s="430"/>
      <c r="K48" s="425"/>
      <c r="L48" s="422">
        <f>SUM(L49:L50)</f>
        <v>0</v>
      </c>
      <c r="M48" s="430"/>
      <c r="N48" s="425"/>
      <c r="O48" s="422">
        <f>SUM(O49:O50)</f>
        <v>0</v>
      </c>
      <c r="P48" s="430"/>
      <c r="Q48" s="425"/>
      <c r="R48" s="422">
        <f>SUM(R49:R50)</f>
        <v>0</v>
      </c>
      <c r="S48" s="430"/>
      <c r="T48" s="425"/>
      <c r="U48" s="422">
        <f>SUM(U49:U50)</f>
        <v>0</v>
      </c>
      <c r="V48" s="430">
        <f>SUM(V49:V50)</f>
        <v>0</v>
      </c>
      <c r="W48" s="425">
        <f>'Bilanz - 1. Schlüsselung'!W48</f>
        <v>0</v>
      </c>
      <c r="X48" s="451">
        <f>SUM(X49:X50)</f>
        <v>0</v>
      </c>
      <c r="Y48" s="430">
        <f t="shared" ref="Y48:Z48" si="181">SUM(Y49:Y50)</f>
        <v>0</v>
      </c>
      <c r="Z48" s="438">
        <f t="shared" si="181"/>
        <v>0</v>
      </c>
      <c r="AA48" s="422">
        <f>SUM(AA49:AA50)</f>
        <v>0</v>
      </c>
      <c r="AB48" s="430">
        <f t="shared" ref="AB48" si="182">SUM(AB49:AB50)</f>
        <v>0</v>
      </c>
      <c r="AC48" s="438">
        <f t="shared" ref="AC48" si="183">SUM(AC49:AC50)</f>
        <v>0</v>
      </c>
      <c r="AD48" s="422">
        <f>SUM(AD49:AD50)</f>
        <v>0</v>
      </c>
      <c r="AE48" s="451">
        <f t="shared" ref="AE48:AJ48" si="184">SUM(AE49:AE50)</f>
        <v>0</v>
      </c>
      <c r="AF48" s="422">
        <f t="shared" si="184"/>
        <v>0</v>
      </c>
      <c r="AG48" s="451">
        <f t="shared" si="184"/>
        <v>0</v>
      </c>
      <c r="AH48" s="422">
        <f t="shared" si="184"/>
        <v>0</v>
      </c>
      <c r="AI48" s="451">
        <f t="shared" si="184"/>
        <v>0</v>
      </c>
      <c r="AJ48" s="422">
        <f t="shared" si="184"/>
        <v>0</v>
      </c>
    </row>
    <row r="49" spans="1:36" s="93" customFormat="1" x14ac:dyDescent="0.2">
      <c r="A49" s="91">
        <f>ROW()</f>
        <v>49</v>
      </c>
      <c r="B49" s="95" t="s">
        <v>304</v>
      </c>
      <c r="C49" s="107" t="s">
        <v>269</v>
      </c>
      <c r="D49" s="431"/>
      <c r="E49" s="427"/>
      <c r="F49" s="423">
        <f>D49+E49</f>
        <v>0</v>
      </c>
      <c r="G49" s="431"/>
      <c r="H49" s="427"/>
      <c r="I49" s="423">
        <f>G49+H49</f>
        <v>0</v>
      </c>
      <c r="J49" s="431"/>
      <c r="K49" s="427"/>
      <c r="L49" s="423">
        <f>J49+K49</f>
        <v>0</v>
      </c>
      <c r="M49" s="431"/>
      <c r="N49" s="427"/>
      <c r="O49" s="423">
        <f>M49+N49</f>
        <v>0</v>
      </c>
      <c r="P49" s="431"/>
      <c r="Q49" s="427"/>
      <c r="R49" s="423">
        <f>P49+Q49</f>
        <v>0</v>
      </c>
      <c r="S49" s="431"/>
      <c r="T49" s="427"/>
      <c r="U49" s="423">
        <f>S49+T49</f>
        <v>0</v>
      </c>
      <c r="V49" s="431">
        <f t="shared" ref="V49:V50" si="185">SUMIF($D$2:$U$2,"Hauptkostenstelle - Summe",D49:U49)</f>
        <v>0</v>
      </c>
      <c r="W49" s="427">
        <f>'Bilanz - 1. Schlüsselung'!W49</f>
        <v>0</v>
      </c>
      <c r="X49" s="452">
        <f t="shared" ref="X49:X50" si="186">V49-W49</f>
        <v>0</v>
      </c>
      <c r="Y49" s="431">
        <f t="shared" ref="Y49:Y50" si="187">SUMIF($D$3:$U$3,"Stromnetz - Summe",D49:U49)</f>
        <v>0</v>
      </c>
      <c r="Z49" s="426"/>
      <c r="AA49" s="423">
        <f t="shared" ref="AA49:AA50" si="188">Y49-Z49</f>
        <v>0</v>
      </c>
      <c r="AB49" s="431">
        <f t="shared" ref="AB49:AB50" si="189">SUMIF($D$3:$U$3,"Gasnetz - Summe",D49:U49)</f>
        <v>0</v>
      </c>
      <c r="AC49" s="426"/>
      <c r="AD49" s="423">
        <f>AB49-AC49</f>
        <v>0</v>
      </c>
      <c r="AE49" s="452">
        <f t="shared" ref="AE49:AE50" si="190">SUMIF($D$2:$U$2,"Hauptkostenstelle - 1. Schlüsselung",D49:U49)</f>
        <v>0</v>
      </c>
      <c r="AF49" s="423">
        <f t="shared" ref="AF49:AF50" si="191">SUMIF($D$2:$U$2,"Hauptkostenstelle - 2. Schlüsselung",D49:U49)</f>
        <v>0</v>
      </c>
      <c r="AG49" s="452">
        <f t="shared" ref="AG49:AG50" si="192">SUMIF($D$3:$U$3,"Stromnetz - 1. Schlüsselung",D49:U49)</f>
        <v>0</v>
      </c>
      <c r="AH49" s="423">
        <f t="shared" ref="AH49:AH50" si="193">SUMIF($D$3:$U$3,"Stromnetz - 2. Schlüsselung",D49:U49)</f>
        <v>0</v>
      </c>
      <c r="AI49" s="452">
        <f t="shared" ref="AI49:AI50" si="194">SUMIF($D$3:$U$3,"Gasnetz - 1. Schlüsselung",D49:U49)</f>
        <v>0</v>
      </c>
      <c r="AJ49" s="423">
        <f t="shared" ref="AJ49:AJ50" si="195">SUMIF($D$3:$U$3,"Gasnetz - 2. Schlüsselung",D49:U49)</f>
        <v>0</v>
      </c>
    </row>
    <row r="50" spans="1:36" s="93" customFormat="1" x14ac:dyDescent="0.2">
      <c r="A50" s="91">
        <f>ROW()</f>
        <v>50</v>
      </c>
      <c r="B50" s="95" t="s">
        <v>305</v>
      </c>
      <c r="C50" s="107" t="s">
        <v>270</v>
      </c>
      <c r="D50" s="431"/>
      <c r="E50" s="427"/>
      <c r="F50" s="423">
        <f>D50+E50</f>
        <v>0</v>
      </c>
      <c r="G50" s="431"/>
      <c r="H50" s="427"/>
      <c r="I50" s="423">
        <f>G50+H50</f>
        <v>0</v>
      </c>
      <c r="J50" s="431"/>
      <c r="K50" s="427"/>
      <c r="L50" s="423">
        <f>J50+K50</f>
        <v>0</v>
      </c>
      <c r="M50" s="431"/>
      <c r="N50" s="427"/>
      <c r="O50" s="423">
        <f>M50+N50</f>
        <v>0</v>
      </c>
      <c r="P50" s="431"/>
      <c r="Q50" s="427"/>
      <c r="R50" s="423">
        <f>P50+Q50</f>
        <v>0</v>
      </c>
      <c r="S50" s="431"/>
      <c r="T50" s="427"/>
      <c r="U50" s="423">
        <f>S50+T50</f>
        <v>0</v>
      </c>
      <c r="V50" s="431">
        <f t="shared" si="185"/>
        <v>0</v>
      </c>
      <c r="W50" s="427">
        <f>'Bilanz - 1. Schlüsselung'!W50</f>
        <v>0</v>
      </c>
      <c r="X50" s="452">
        <f t="shared" si="186"/>
        <v>0</v>
      </c>
      <c r="Y50" s="431">
        <f t="shared" si="187"/>
        <v>0</v>
      </c>
      <c r="Z50" s="426"/>
      <c r="AA50" s="423">
        <f t="shared" si="188"/>
        <v>0</v>
      </c>
      <c r="AB50" s="431">
        <f t="shared" si="189"/>
        <v>0</v>
      </c>
      <c r="AC50" s="426"/>
      <c r="AD50" s="423">
        <f>AB50-AC50</f>
        <v>0</v>
      </c>
      <c r="AE50" s="452">
        <f t="shared" si="190"/>
        <v>0</v>
      </c>
      <c r="AF50" s="423">
        <f t="shared" si="191"/>
        <v>0</v>
      </c>
      <c r="AG50" s="452">
        <f t="shared" si="192"/>
        <v>0</v>
      </c>
      <c r="AH50" s="423">
        <f t="shared" si="193"/>
        <v>0</v>
      </c>
      <c r="AI50" s="452">
        <f t="shared" si="194"/>
        <v>0</v>
      </c>
      <c r="AJ50" s="423">
        <f t="shared" si="195"/>
        <v>0</v>
      </c>
    </row>
    <row r="51" spans="1:36" s="559" customFormat="1" ht="31.5" x14ac:dyDescent="0.25">
      <c r="A51" s="91">
        <f>ROW()</f>
        <v>51</v>
      </c>
      <c r="B51" s="94" t="s">
        <v>306</v>
      </c>
      <c r="C51" s="105" t="s">
        <v>307</v>
      </c>
      <c r="D51" s="430"/>
      <c r="E51" s="425"/>
      <c r="F51" s="422">
        <f>SUM(F52:F53)</f>
        <v>0</v>
      </c>
      <c r="G51" s="430"/>
      <c r="H51" s="425"/>
      <c r="I51" s="422">
        <f>SUM(I52:I53)</f>
        <v>0</v>
      </c>
      <c r="J51" s="430"/>
      <c r="K51" s="425"/>
      <c r="L51" s="422">
        <f>SUM(L52:L53)</f>
        <v>0</v>
      </c>
      <c r="M51" s="430"/>
      <c r="N51" s="425"/>
      <c r="O51" s="422">
        <f>SUM(O52:O53)</f>
        <v>0</v>
      </c>
      <c r="P51" s="430"/>
      <c r="Q51" s="425"/>
      <c r="R51" s="422">
        <f>SUM(R52:R53)</f>
        <v>0</v>
      </c>
      <c r="S51" s="430"/>
      <c r="T51" s="425"/>
      <c r="U51" s="422">
        <f>SUM(U52:U53)</f>
        <v>0</v>
      </c>
      <c r="V51" s="430">
        <f>SUM(V52:V53)</f>
        <v>0</v>
      </c>
      <c r="W51" s="425">
        <f>'Bilanz - 1. Schlüsselung'!W51</f>
        <v>0</v>
      </c>
      <c r="X51" s="451">
        <f>SUM(X52:X53)</f>
        <v>0</v>
      </c>
      <c r="Y51" s="430">
        <f t="shared" ref="Y51:Z51" si="196">SUM(Y52:Y53)</f>
        <v>0</v>
      </c>
      <c r="Z51" s="438">
        <f t="shared" si="196"/>
        <v>0</v>
      </c>
      <c r="AA51" s="422">
        <f>SUM(AA52:AA53)</f>
        <v>0</v>
      </c>
      <c r="AB51" s="430">
        <f t="shared" ref="AB51" si="197">SUM(AB52:AB53)</f>
        <v>0</v>
      </c>
      <c r="AC51" s="438">
        <f t="shared" ref="AC51" si="198">SUM(AC52:AC53)</f>
        <v>0</v>
      </c>
      <c r="AD51" s="422">
        <f>SUM(AD52:AD53)</f>
        <v>0</v>
      </c>
      <c r="AE51" s="451">
        <f t="shared" ref="AE51:AJ51" si="199">SUM(AE52:AE53)</f>
        <v>0</v>
      </c>
      <c r="AF51" s="422">
        <f t="shared" si="199"/>
        <v>0</v>
      </c>
      <c r="AG51" s="451">
        <f t="shared" si="199"/>
        <v>0</v>
      </c>
      <c r="AH51" s="422">
        <f t="shared" si="199"/>
        <v>0</v>
      </c>
      <c r="AI51" s="451">
        <f t="shared" si="199"/>
        <v>0</v>
      </c>
      <c r="AJ51" s="422">
        <f t="shared" si="199"/>
        <v>0</v>
      </c>
    </row>
    <row r="52" spans="1:36" s="93" customFormat="1" x14ac:dyDescent="0.2">
      <c r="A52" s="91">
        <f>ROW()</f>
        <v>52</v>
      </c>
      <c r="B52" s="95" t="s">
        <v>308</v>
      </c>
      <c r="C52" s="107" t="s">
        <v>269</v>
      </c>
      <c r="D52" s="431"/>
      <c r="E52" s="427"/>
      <c r="F52" s="423">
        <f>D52+E52</f>
        <v>0</v>
      </c>
      <c r="G52" s="431"/>
      <c r="H52" s="427"/>
      <c r="I52" s="423">
        <f>G52+H52</f>
        <v>0</v>
      </c>
      <c r="J52" s="431"/>
      <c r="K52" s="427"/>
      <c r="L52" s="423">
        <f>J52+K52</f>
        <v>0</v>
      </c>
      <c r="M52" s="431"/>
      <c r="N52" s="427"/>
      <c r="O52" s="423">
        <f>M52+N52</f>
        <v>0</v>
      </c>
      <c r="P52" s="431"/>
      <c r="Q52" s="427"/>
      <c r="R52" s="423">
        <f>P52+Q52</f>
        <v>0</v>
      </c>
      <c r="S52" s="431"/>
      <c r="T52" s="427"/>
      <c r="U52" s="423">
        <f>S52+T52</f>
        <v>0</v>
      </c>
      <c r="V52" s="431">
        <f t="shared" ref="V52:V53" si="200">SUMIF($D$2:$U$2,"Hauptkostenstelle - Summe",D52:U52)</f>
        <v>0</v>
      </c>
      <c r="W52" s="427">
        <f>'Bilanz - 1. Schlüsselung'!W52</f>
        <v>0</v>
      </c>
      <c r="X52" s="452">
        <f t="shared" ref="X52:X53" si="201">V52-W52</f>
        <v>0</v>
      </c>
      <c r="Y52" s="431">
        <f t="shared" ref="Y52:Y53" si="202">SUMIF($D$3:$U$3,"Stromnetz - Summe",D52:U52)</f>
        <v>0</v>
      </c>
      <c r="Z52" s="426"/>
      <c r="AA52" s="423">
        <f t="shared" ref="AA52:AA53" si="203">Y52-Z52</f>
        <v>0</v>
      </c>
      <c r="AB52" s="431">
        <f t="shared" ref="AB52:AB53" si="204">SUMIF($D$3:$U$3,"Gasnetz - Summe",D52:U52)</f>
        <v>0</v>
      </c>
      <c r="AC52" s="426"/>
      <c r="AD52" s="423">
        <f>AB52-AC52</f>
        <v>0</v>
      </c>
      <c r="AE52" s="452">
        <f t="shared" ref="AE52:AE53" si="205">SUMIF($D$2:$U$2,"Hauptkostenstelle - 1. Schlüsselung",D52:U52)</f>
        <v>0</v>
      </c>
      <c r="AF52" s="423">
        <f t="shared" ref="AF52:AF53" si="206">SUMIF($D$2:$U$2,"Hauptkostenstelle - 2. Schlüsselung",D52:U52)</f>
        <v>0</v>
      </c>
      <c r="AG52" s="452">
        <f t="shared" ref="AG52:AG53" si="207">SUMIF($D$3:$U$3,"Stromnetz - 1. Schlüsselung",D52:U52)</f>
        <v>0</v>
      </c>
      <c r="AH52" s="423">
        <f t="shared" ref="AH52:AH53" si="208">SUMIF($D$3:$U$3,"Stromnetz - 2. Schlüsselung",D52:U52)</f>
        <v>0</v>
      </c>
      <c r="AI52" s="452">
        <f t="shared" ref="AI52:AI53" si="209">SUMIF($D$3:$U$3,"Gasnetz - 1. Schlüsselung",D52:U52)</f>
        <v>0</v>
      </c>
      <c r="AJ52" s="423">
        <f t="shared" ref="AJ52:AJ53" si="210">SUMIF($D$3:$U$3,"Gasnetz - 2. Schlüsselung",D52:U52)</f>
        <v>0</v>
      </c>
    </row>
    <row r="53" spans="1:36" s="93" customFormat="1" x14ac:dyDescent="0.2">
      <c r="A53" s="91">
        <f>ROW()</f>
        <v>53</v>
      </c>
      <c r="B53" s="95" t="s">
        <v>309</v>
      </c>
      <c r="C53" s="107" t="s">
        <v>270</v>
      </c>
      <c r="D53" s="431"/>
      <c r="E53" s="427"/>
      <c r="F53" s="423">
        <f>D53+E53</f>
        <v>0</v>
      </c>
      <c r="G53" s="431"/>
      <c r="H53" s="427"/>
      <c r="I53" s="423">
        <f>G53+H53</f>
        <v>0</v>
      </c>
      <c r="J53" s="431"/>
      <c r="K53" s="427"/>
      <c r="L53" s="423">
        <f>J53+K53</f>
        <v>0</v>
      </c>
      <c r="M53" s="431"/>
      <c r="N53" s="427"/>
      <c r="O53" s="423">
        <f>M53+N53</f>
        <v>0</v>
      </c>
      <c r="P53" s="431"/>
      <c r="Q53" s="427"/>
      <c r="R53" s="423">
        <f>P53+Q53</f>
        <v>0</v>
      </c>
      <c r="S53" s="431"/>
      <c r="T53" s="427"/>
      <c r="U53" s="423">
        <f>S53+T53</f>
        <v>0</v>
      </c>
      <c r="V53" s="431">
        <f t="shared" si="200"/>
        <v>0</v>
      </c>
      <c r="W53" s="427">
        <f>'Bilanz - 1. Schlüsselung'!W53</f>
        <v>0</v>
      </c>
      <c r="X53" s="452">
        <f t="shared" si="201"/>
        <v>0</v>
      </c>
      <c r="Y53" s="431">
        <f t="shared" si="202"/>
        <v>0</v>
      </c>
      <c r="Z53" s="426"/>
      <c r="AA53" s="423">
        <f t="shared" si="203"/>
        <v>0</v>
      </c>
      <c r="AB53" s="431">
        <f t="shared" si="204"/>
        <v>0</v>
      </c>
      <c r="AC53" s="426"/>
      <c r="AD53" s="423">
        <f>AB53-AC53</f>
        <v>0</v>
      </c>
      <c r="AE53" s="452">
        <f t="shared" si="205"/>
        <v>0</v>
      </c>
      <c r="AF53" s="423">
        <f t="shared" si="206"/>
        <v>0</v>
      </c>
      <c r="AG53" s="452">
        <f t="shared" si="207"/>
        <v>0</v>
      </c>
      <c r="AH53" s="423">
        <f t="shared" si="208"/>
        <v>0</v>
      </c>
      <c r="AI53" s="452">
        <f t="shared" si="209"/>
        <v>0</v>
      </c>
      <c r="AJ53" s="423">
        <f t="shared" si="210"/>
        <v>0</v>
      </c>
    </row>
    <row r="54" spans="1:36" s="559" customFormat="1" ht="47.25" x14ac:dyDescent="0.25">
      <c r="A54" s="91">
        <f>ROW()</f>
        <v>54</v>
      </c>
      <c r="B54" s="94" t="s">
        <v>310</v>
      </c>
      <c r="C54" s="105" t="s">
        <v>311</v>
      </c>
      <c r="D54" s="430"/>
      <c r="E54" s="425"/>
      <c r="F54" s="422">
        <f>SUM(F55:F56)</f>
        <v>0</v>
      </c>
      <c r="G54" s="430"/>
      <c r="H54" s="425"/>
      <c r="I54" s="422">
        <f>SUM(I55:I56)</f>
        <v>0</v>
      </c>
      <c r="J54" s="430"/>
      <c r="K54" s="425"/>
      <c r="L54" s="422">
        <f>SUM(L55:L56)</f>
        <v>0</v>
      </c>
      <c r="M54" s="430"/>
      <c r="N54" s="425"/>
      <c r="O54" s="422">
        <f>SUM(O55:O56)</f>
        <v>0</v>
      </c>
      <c r="P54" s="430"/>
      <c r="Q54" s="425"/>
      <c r="R54" s="422">
        <f>SUM(R55:R56)</f>
        <v>0</v>
      </c>
      <c r="S54" s="430"/>
      <c r="T54" s="425"/>
      <c r="U54" s="422">
        <f>SUM(U55:U56)</f>
        <v>0</v>
      </c>
      <c r="V54" s="430">
        <f>SUM(V55:V56)</f>
        <v>0</v>
      </c>
      <c r="W54" s="425">
        <f>'Bilanz - 1. Schlüsselung'!W54</f>
        <v>0</v>
      </c>
      <c r="X54" s="451">
        <f>SUM(X55:X56)</f>
        <v>0</v>
      </c>
      <c r="Y54" s="430">
        <f t="shared" ref="Y54:Z54" si="211">SUM(Y55:Y56)</f>
        <v>0</v>
      </c>
      <c r="Z54" s="438">
        <f t="shared" si="211"/>
        <v>0</v>
      </c>
      <c r="AA54" s="422">
        <f>SUM(AA55:AA56)</f>
        <v>0</v>
      </c>
      <c r="AB54" s="430">
        <f t="shared" ref="AB54" si="212">SUM(AB55:AB56)</f>
        <v>0</v>
      </c>
      <c r="AC54" s="438">
        <f t="shared" ref="AC54" si="213">SUM(AC55:AC56)</f>
        <v>0</v>
      </c>
      <c r="AD54" s="422">
        <f>SUM(AD55:AD56)</f>
        <v>0</v>
      </c>
      <c r="AE54" s="451">
        <f t="shared" ref="AE54:AJ54" si="214">SUM(AE55:AE56)</f>
        <v>0</v>
      </c>
      <c r="AF54" s="422">
        <f t="shared" si="214"/>
        <v>0</v>
      </c>
      <c r="AG54" s="451">
        <f t="shared" si="214"/>
        <v>0</v>
      </c>
      <c r="AH54" s="422">
        <f t="shared" si="214"/>
        <v>0</v>
      </c>
      <c r="AI54" s="451">
        <f t="shared" si="214"/>
        <v>0</v>
      </c>
      <c r="AJ54" s="422">
        <f t="shared" si="214"/>
        <v>0</v>
      </c>
    </row>
    <row r="55" spans="1:36" s="93" customFormat="1" x14ac:dyDescent="0.2">
      <c r="A55" s="91">
        <f>ROW()</f>
        <v>55</v>
      </c>
      <c r="B55" s="95" t="s">
        <v>312</v>
      </c>
      <c r="C55" s="107" t="s">
        <v>269</v>
      </c>
      <c r="D55" s="431"/>
      <c r="E55" s="427"/>
      <c r="F55" s="423">
        <f>D55+E55</f>
        <v>0</v>
      </c>
      <c r="G55" s="431"/>
      <c r="H55" s="427"/>
      <c r="I55" s="423">
        <f>G55+H55</f>
        <v>0</v>
      </c>
      <c r="J55" s="431"/>
      <c r="K55" s="427"/>
      <c r="L55" s="423">
        <f>J55+K55</f>
        <v>0</v>
      </c>
      <c r="M55" s="431"/>
      <c r="N55" s="427"/>
      <c r="O55" s="423">
        <f>M55+N55</f>
        <v>0</v>
      </c>
      <c r="P55" s="431"/>
      <c r="Q55" s="427"/>
      <c r="R55" s="423">
        <f>P55+Q55</f>
        <v>0</v>
      </c>
      <c r="S55" s="431"/>
      <c r="T55" s="427"/>
      <c r="U55" s="423">
        <f>S55+T55</f>
        <v>0</v>
      </c>
      <c r="V55" s="431">
        <f t="shared" ref="V55:V56" si="215">SUMIF($D$2:$U$2,"Hauptkostenstelle - Summe",D55:U55)</f>
        <v>0</v>
      </c>
      <c r="W55" s="427">
        <f>'Bilanz - 1. Schlüsselung'!W55</f>
        <v>0</v>
      </c>
      <c r="X55" s="452">
        <f t="shared" ref="X55:X56" si="216">V55-W55</f>
        <v>0</v>
      </c>
      <c r="Y55" s="431">
        <f t="shared" ref="Y55:Y56" si="217">SUMIF($D$3:$U$3,"Stromnetz - Summe",D55:U55)</f>
        <v>0</v>
      </c>
      <c r="Z55" s="426"/>
      <c r="AA55" s="423">
        <f t="shared" ref="AA55:AA56" si="218">Y55-Z55</f>
        <v>0</v>
      </c>
      <c r="AB55" s="431">
        <f t="shared" ref="AB55:AB56" si="219">SUMIF($D$3:$U$3,"Gasnetz - Summe",D55:U55)</f>
        <v>0</v>
      </c>
      <c r="AC55" s="426"/>
      <c r="AD55" s="423">
        <f>AB55-AC55</f>
        <v>0</v>
      </c>
      <c r="AE55" s="452">
        <f t="shared" ref="AE55:AE56" si="220">SUMIF($D$2:$U$2,"Hauptkostenstelle - 1. Schlüsselung",D55:U55)</f>
        <v>0</v>
      </c>
      <c r="AF55" s="423">
        <f t="shared" ref="AF55:AF56" si="221">SUMIF($D$2:$U$2,"Hauptkostenstelle - 2. Schlüsselung",D55:U55)</f>
        <v>0</v>
      </c>
      <c r="AG55" s="452">
        <f t="shared" ref="AG55:AG56" si="222">SUMIF($D$3:$U$3,"Stromnetz - 1. Schlüsselung",D55:U55)</f>
        <v>0</v>
      </c>
      <c r="AH55" s="423">
        <f t="shared" ref="AH55:AH56" si="223">SUMIF($D$3:$U$3,"Stromnetz - 2. Schlüsselung",D55:U55)</f>
        <v>0</v>
      </c>
      <c r="AI55" s="452">
        <f t="shared" ref="AI55:AI56" si="224">SUMIF($D$3:$U$3,"Gasnetz - 1. Schlüsselung",D55:U55)</f>
        <v>0</v>
      </c>
      <c r="AJ55" s="423">
        <f t="shared" ref="AJ55:AJ56" si="225">SUMIF($D$3:$U$3,"Gasnetz - 2. Schlüsselung",D55:U55)</f>
        <v>0</v>
      </c>
    </row>
    <row r="56" spans="1:36" s="93" customFormat="1" x14ac:dyDescent="0.2">
      <c r="A56" s="91">
        <f>ROW()</f>
        <v>56</v>
      </c>
      <c r="B56" s="95" t="s">
        <v>313</v>
      </c>
      <c r="C56" s="107" t="s">
        <v>270</v>
      </c>
      <c r="D56" s="431"/>
      <c r="E56" s="427"/>
      <c r="F56" s="423">
        <f>D56+E56</f>
        <v>0</v>
      </c>
      <c r="G56" s="431"/>
      <c r="H56" s="427"/>
      <c r="I56" s="423">
        <f>G56+H56</f>
        <v>0</v>
      </c>
      <c r="J56" s="431"/>
      <c r="K56" s="427"/>
      <c r="L56" s="423">
        <f>J56+K56</f>
        <v>0</v>
      </c>
      <c r="M56" s="431"/>
      <c r="N56" s="427"/>
      <c r="O56" s="423">
        <f>M56+N56</f>
        <v>0</v>
      </c>
      <c r="P56" s="431"/>
      <c r="Q56" s="427"/>
      <c r="R56" s="423">
        <f>P56+Q56</f>
        <v>0</v>
      </c>
      <c r="S56" s="431"/>
      <c r="T56" s="427"/>
      <c r="U56" s="423">
        <f>S56+T56</f>
        <v>0</v>
      </c>
      <c r="V56" s="431">
        <f t="shared" si="215"/>
        <v>0</v>
      </c>
      <c r="W56" s="427">
        <f>'Bilanz - 1. Schlüsselung'!W56</f>
        <v>0</v>
      </c>
      <c r="X56" s="452">
        <f t="shared" si="216"/>
        <v>0</v>
      </c>
      <c r="Y56" s="431">
        <f t="shared" si="217"/>
        <v>0</v>
      </c>
      <c r="Z56" s="426"/>
      <c r="AA56" s="423">
        <f t="shared" si="218"/>
        <v>0</v>
      </c>
      <c r="AB56" s="431">
        <f t="shared" si="219"/>
        <v>0</v>
      </c>
      <c r="AC56" s="426"/>
      <c r="AD56" s="423">
        <f>AB56-AC56</f>
        <v>0</v>
      </c>
      <c r="AE56" s="452">
        <f t="shared" si="220"/>
        <v>0</v>
      </c>
      <c r="AF56" s="423">
        <f t="shared" si="221"/>
        <v>0</v>
      </c>
      <c r="AG56" s="452">
        <f t="shared" si="222"/>
        <v>0</v>
      </c>
      <c r="AH56" s="423">
        <f t="shared" si="223"/>
        <v>0</v>
      </c>
      <c r="AI56" s="452">
        <f t="shared" si="224"/>
        <v>0</v>
      </c>
      <c r="AJ56" s="423">
        <f t="shared" si="225"/>
        <v>0</v>
      </c>
    </row>
    <row r="57" spans="1:36" s="559" customFormat="1" ht="15.75" x14ac:dyDescent="0.25">
      <c r="A57" s="91">
        <f>ROW()</f>
        <v>57</v>
      </c>
      <c r="B57" s="94" t="s">
        <v>314</v>
      </c>
      <c r="C57" s="105" t="s">
        <v>315</v>
      </c>
      <c r="D57" s="430"/>
      <c r="E57" s="425"/>
      <c r="F57" s="422">
        <f>SUM(F58:F59)</f>
        <v>0</v>
      </c>
      <c r="G57" s="430"/>
      <c r="H57" s="425"/>
      <c r="I57" s="422">
        <f>SUM(I58:I59)</f>
        <v>0</v>
      </c>
      <c r="J57" s="430"/>
      <c r="K57" s="425"/>
      <c r="L57" s="422">
        <f>SUM(L58:L59)</f>
        <v>0</v>
      </c>
      <c r="M57" s="430"/>
      <c r="N57" s="425"/>
      <c r="O57" s="422">
        <f>SUM(O58:O59)</f>
        <v>0</v>
      </c>
      <c r="P57" s="430"/>
      <c r="Q57" s="425"/>
      <c r="R57" s="422">
        <f>SUM(R58:R59)</f>
        <v>0</v>
      </c>
      <c r="S57" s="430"/>
      <c r="T57" s="425"/>
      <c r="U57" s="422">
        <f>SUM(U58:U59)</f>
        <v>0</v>
      </c>
      <c r="V57" s="430">
        <f>SUM(V58:V59)</f>
        <v>0</v>
      </c>
      <c r="W57" s="425">
        <f>'Bilanz - 1. Schlüsselung'!W57</f>
        <v>0</v>
      </c>
      <c r="X57" s="451">
        <f>SUM(X58:X59)</f>
        <v>0</v>
      </c>
      <c r="Y57" s="430">
        <f t="shared" ref="Y57:Z57" si="226">SUM(Y58:Y59)</f>
        <v>0</v>
      </c>
      <c r="Z57" s="438">
        <f t="shared" si="226"/>
        <v>0</v>
      </c>
      <c r="AA57" s="422">
        <f>SUM(AA58:AA59)</f>
        <v>0</v>
      </c>
      <c r="AB57" s="430">
        <f t="shared" ref="AB57" si="227">SUM(AB58:AB59)</f>
        <v>0</v>
      </c>
      <c r="AC57" s="438">
        <f t="shared" ref="AC57" si="228">SUM(AC58:AC59)</f>
        <v>0</v>
      </c>
      <c r="AD57" s="422">
        <f>SUM(AD58:AD59)</f>
        <v>0</v>
      </c>
      <c r="AE57" s="451">
        <f t="shared" ref="AE57:AJ57" si="229">SUM(AE58:AE59)</f>
        <v>0</v>
      </c>
      <c r="AF57" s="422">
        <f t="shared" si="229"/>
        <v>0</v>
      </c>
      <c r="AG57" s="451">
        <f t="shared" si="229"/>
        <v>0</v>
      </c>
      <c r="AH57" s="422">
        <f t="shared" si="229"/>
        <v>0</v>
      </c>
      <c r="AI57" s="451">
        <f t="shared" si="229"/>
        <v>0</v>
      </c>
      <c r="AJ57" s="422">
        <f t="shared" si="229"/>
        <v>0</v>
      </c>
    </row>
    <row r="58" spans="1:36" s="93" customFormat="1" x14ac:dyDescent="0.2">
      <c r="A58" s="91">
        <f>ROW()</f>
        <v>58</v>
      </c>
      <c r="B58" s="95" t="s">
        <v>316</v>
      </c>
      <c r="C58" s="107" t="s">
        <v>269</v>
      </c>
      <c r="D58" s="431"/>
      <c r="E58" s="427"/>
      <c r="F58" s="423">
        <f>D58+E58</f>
        <v>0</v>
      </c>
      <c r="G58" s="431"/>
      <c r="H58" s="427"/>
      <c r="I58" s="423">
        <f>G58+H58</f>
        <v>0</v>
      </c>
      <c r="J58" s="431"/>
      <c r="K58" s="427"/>
      <c r="L58" s="423">
        <f>J58+K58</f>
        <v>0</v>
      </c>
      <c r="M58" s="431"/>
      <c r="N58" s="427"/>
      <c r="O58" s="423">
        <f>M58+N58</f>
        <v>0</v>
      </c>
      <c r="P58" s="431"/>
      <c r="Q58" s="427"/>
      <c r="R58" s="423">
        <f>P58+Q58</f>
        <v>0</v>
      </c>
      <c r="S58" s="431"/>
      <c r="T58" s="427"/>
      <c r="U58" s="423">
        <f>S58+T58</f>
        <v>0</v>
      </c>
      <c r="V58" s="431">
        <f t="shared" ref="V58:V59" si="230">SUMIF($D$2:$U$2,"Hauptkostenstelle - Summe",D58:U58)</f>
        <v>0</v>
      </c>
      <c r="W58" s="427">
        <f>'Bilanz - 1. Schlüsselung'!W58</f>
        <v>0</v>
      </c>
      <c r="X58" s="452">
        <f t="shared" ref="X58:X59" si="231">V58-W58</f>
        <v>0</v>
      </c>
      <c r="Y58" s="431">
        <f t="shared" ref="Y58:Y59" si="232">SUMIF($D$3:$U$3,"Stromnetz - Summe",D58:U58)</f>
        <v>0</v>
      </c>
      <c r="Z58" s="426"/>
      <c r="AA58" s="423">
        <f t="shared" ref="AA58:AA59" si="233">Y58-Z58</f>
        <v>0</v>
      </c>
      <c r="AB58" s="431">
        <f t="shared" ref="AB58:AB59" si="234">SUMIF($D$3:$U$3,"Gasnetz - Summe",D58:U58)</f>
        <v>0</v>
      </c>
      <c r="AC58" s="426"/>
      <c r="AD58" s="423">
        <f>AB58-AC58</f>
        <v>0</v>
      </c>
      <c r="AE58" s="452">
        <f t="shared" ref="AE58:AE59" si="235">SUMIF($D$2:$U$2,"Hauptkostenstelle - 1. Schlüsselung",D58:U58)</f>
        <v>0</v>
      </c>
      <c r="AF58" s="423">
        <f t="shared" ref="AF58:AF59" si="236">SUMIF($D$2:$U$2,"Hauptkostenstelle - 2. Schlüsselung",D58:U58)</f>
        <v>0</v>
      </c>
      <c r="AG58" s="452">
        <f t="shared" ref="AG58:AG59" si="237">SUMIF($D$3:$U$3,"Stromnetz - 1. Schlüsselung",D58:U58)</f>
        <v>0</v>
      </c>
      <c r="AH58" s="423">
        <f t="shared" ref="AH58:AH59" si="238">SUMIF($D$3:$U$3,"Stromnetz - 2. Schlüsselung",D58:U58)</f>
        <v>0</v>
      </c>
      <c r="AI58" s="452">
        <f t="shared" ref="AI58:AI59" si="239">SUMIF($D$3:$U$3,"Gasnetz - 1. Schlüsselung",D58:U58)</f>
        <v>0</v>
      </c>
      <c r="AJ58" s="423">
        <f t="shared" ref="AJ58:AJ59" si="240">SUMIF($D$3:$U$3,"Gasnetz - 2. Schlüsselung",D58:U58)</f>
        <v>0</v>
      </c>
    </row>
    <row r="59" spans="1:36" s="93" customFormat="1" x14ac:dyDescent="0.2">
      <c r="A59" s="91">
        <f>ROW()</f>
        <v>59</v>
      </c>
      <c r="B59" s="95" t="s">
        <v>317</v>
      </c>
      <c r="C59" s="107" t="s">
        <v>270</v>
      </c>
      <c r="D59" s="431"/>
      <c r="E59" s="427"/>
      <c r="F59" s="423">
        <f>D59+E59</f>
        <v>0</v>
      </c>
      <c r="G59" s="431"/>
      <c r="H59" s="427"/>
      <c r="I59" s="423">
        <f>G59+H59</f>
        <v>0</v>
      </c>
      <c r="J59" s="431"/>
      <c r="K59" s="427"/>
      <c r="L59" s="423">
        <f>J59+K59</f>
        <v>0</v>
      </c>
      <c r="M59" s="431"/>
      <c r="N59" s="427"/>
      <c r="O59" s="423">
        <f>M59+N59</f>
        <v>0</v>
      </c>
      <c r="P59" s="431"/>
      <c r="Q59" s="427"/>
      <c r="R59" s="423">
        <f>P59+Q59</f>
        <v>0</v>
      </c>
      <c r="S59" s="431"/>
      <c r="T59" s="427"/>
      <c r="U59" s="423">
        <f>S59+T59</f>
        <v>0</v>
      </c>
      <c r="V59" s="431">
        <f t="shared" si="230"/>
        <v>0</v>
      </c>
      <c r="W59" s="427">
        <f>'Bilanz - 1. Schlüsselung'!W59</f>
        <v>0</v>
      </c>
      <c r="X59" s="452">
        <f t="shared" si="231"/>
        <v>0</v>
      </c>
      <c r="Y59" s="431">
        <f t="shared" si="232"/>
        <v>0</v>
      </c>
      <c r="Z59" s="426"/>
      <c r="AA59" s="423">
        <f t="shared" si="233"/>
        <v>0</v>
      </c>
      <c r="AB59" s="431">
        <f t="shared" si="234"/>
        <v>0</v>
      </c>
      <c r="AC59" s="426"/>
      <c r="AD59" s="423">
        <f>AB59-AC59</f>
        <v>0</v>
      </c>
      <c r="AE59" s="452">
        <f t="shared" si="235"/>
        <v>0</v>
      </c>
      <c r="AF59" s="423">
        <f t="shared" si="236"/>
        <v>0</v>
      </c>
      <c r="AG59" s="452">
        <f t="shared" si="237"/>
        <v>0</v>
      </c>
      <c r="AH59" s="423">
        <f t="shared" si="238"/>
        <v>0</v>
      </c>
      <c r="AI59" s="452">
        <f t="shared" si="239"/>
        <v>0</v>
      </c>
      <c r="AJ59" s="423">
        <f t="shared" si="240"/>
        <v>0</v>
      </c>
    </row>
    <row r="60" spans="1:36" s="559" customFormat="1" ht="15.75" x14ac:dyDescent="0.25">
      <c r="A60" s="91">
        <f>ROW()</f>
        <v>60</v>
      </c>
      <c r="B60" s="96" t="s">
        <v>318</v>
      </c>
      <c r="C60" s="105" t="s">
        <v>319</v>
      </c>
      <c r="D60" s="430"/>
      <c r="E60" s="425"/>
      <c r="F60" s="422">
        <f>F61+F64</f>
        <v>0</v>
      </c>
      <c r="G60" s="430"/>
      <c r="H60" s="425"/>
      <c r="I60" s="422">
        <f>I61+I64</f>
        <v>0</v>
      </c>
      <c r="J60" s="430"/>
      <c r="K60" s="425"/>
      <c r="L60" s="422">
        <f>L61+L64</f>
        <v>0</v>
      </c>
      <c r="M60" s="430"/>
      <c r="N60" s="425"/>
      <c r="O60" s="422">
        <f>O61+O64</f>
        <v>0</v>
      </c>
      <c r="P60" s="430"/>
      <c r="Q60" s="425"/>
      <c r="R60" s="422">
        <f>R61+R64</f>
        <v>0</v>
      </c>
      <c r="S60" s="430"/>
      <c r="T60" s="425"/>
      <c r="U60" s="422">
        <f>U61+U64</f>
        <v>0</v>
      </c>
      <c r="V60" s="430">
        <f>V61+V64</f>
        <v>0</v>
      </c>
      <c r="W60" s="425">
        <f>'Bilanz - 1. Schlüsselung'!W60</f>
        <v>0</v>
      </c>
      <c r="X60" s="451">
        <f>X61+X64</f>
        <v>0</v>
      </c>
      <c r="Y60" s="430">
        <f t="shared" ref="Y60:Z60" si="241">Y61+Y64</f>
        <v>0</v>
      </c>
      <c r="Z60" s="438">
        <f t="shared" si="241"/>
        <v>0</v>
      </c>
      <c r="AA60" s="422">
        <f>AA61+AA64</f>
        <v>0</v>
      </c>
      <c r="AB60" s="430">
        <f t="shared" ref="AB60" si="242">AB61+AB64</f>
        <v>0</v>
      </c>
      <c r="AC60" s="438">
        <f t="shared" ref="AC60" si="243">AC61+AC64</f>
        <v>0</v>
      </c>
      <c r="AD60" s="422">
        <f>AD61+AD64</f>
        <v>0</v>
      </c>
      <c r="AE60" s="451">
        <f t="shared" ref="AE60:AJ60" si="244">AE61+AE64</f>
        <v>0</v>
      </c>
      <c r="AF60" s="422">
        <f t="shared" si="244"/>
        <v>0</v>
      </c>
      <c r="AG60" s="451">
        <f t="shared" si="244"/>
        <v>0</v>
      </c>
      <c r="AH60" s="422">
        <f t="shared" si="244"/>
        <v>0</v>
      </c>
      <c r="AI60" s="451">
        <f t="shared" si="244"/>
        <v>0</v>
      </c>
      <c r="AJ60" s="422">
        <f t="shared" si="244"/>
        <v>0</v>
      </c>
    </row>
    <row r="61" spans="1:36" s="559" customFormat="1" ht="15.75" x14ac:dyDescent="0.25">
      <c r="A61" s="91">
        <f>ROW()</f>
        <v>61</v>
      </c>
      <c r="B61" s="94" t="s">
        <v>320</v>
      </c>
      <c r="C61" s="105" t="s">
        <v>267</v>
      </c>
      <c r="D61" s="430"/>
      <c r="E61" s="425"/>
      <c r="F61" s="422">
        <f>SUM(F62:F63)</f>
        <v>0</v>
      </c>
      <c r="G61" s="430"/>
      <c r="H61" s="425"/>
      <c r="I61" s="422">
        <f>SUM(I62:I63)</f>
        <v>0</v>
      </c>
      <c r="J61" s="430"/>
      <c r="K61" s="425"/>
      <c r="L61" s="422">
        <f>SUM(L62:L63)</f>
        <v>0</v>
      </c>
      <c r="M61" s="430"/>
      <c r="N61" s="425"/>
      <c r="O61" s="422">
        <f>SUM(O62:O63)</f>
        <v>0</v>
      </c>
      <c r="P61" s="430"/>
      <c r="Q61" s="425"/>
      <c r="R61" s="422">
        <f>SUM(R62:R63)</f>
        <v>0</v>
      </c>
      <c r="S61" s="430"/>
      <c r="T61" s="425"/>
      <c r="U61" s="422">
        <f>SUM(U62:U63)</f>
        <v>0</v>
      </c>
      <c r="V61" s="430">
        <f>SUM(V62:V63)</f>
        <v>0</v>
      </c>
      <c r="W61" s="425">
        <f>'Bilanz - 1. Schlüsselung'!W61</f>
        <v>0</v>
      </c>
      <c r="X61" s="451">
        <f>SUM(X62:X63)</f>
        <v>0</v>
      </c>
      <c r="Y61" s="430">
        <f t="shared" ref="Y61:Z61" si="245">SUM(Y62:Y63)</f>
        <v>0</v>
      </c>
      <c r="Z61" s="438">
        <f t="shared" si="245"/>
        <v>0</v>
      </c>
      <c r="AA61" s="422">
        <f>SUM(AA62:AA63)</f>
        <v>0</v>
      </c>
      <c r="AB61" s="430">
        <f t="shared" ref="AB61" si="246">SUM(AB62:AB63)</f>
        <v>0</v>
      </c>
      <c r="AC61" s="438">
        <f t="shared" ref="AC61" si="247">SUM(AC62:AC63)</f>
        <v>0</v>
      </c>
      <c r="AD61" s="422">
        <f>SUM(AD62:AD63)</f>
        <v>0</v>
      </c>
      <c r="AE61" s="451">
        <f t="shared" ref="AE61:AJ61" si="248">SUM(AE62:AE63)</f>
        <v>0</v>
      </c>
      <c r="AF61" s="422">
        <f t="shared" si="248"/>
        <v>0</v>
      </c>
      <c r="AG61" s="451">
        <f t="shared" si="248"/>
        <v>0</v>
      </c>
      <c r="AH61" s="422">
        <f t="shared" si="248"/>
        <v>0</v>
      </c>
      <c r="AI61" s="451">
        <f t="shared" si="248"/>
        <v>0</v>
      </c>
      <c r="AJ61" s="422">
        <f t="shared" si="248"/>
        <v>0</v>
      </c>
    </row>
    <row r="62" spans="1:36" s="93" customFormat="1" x14ac:dyDescent="0.2">
      <c r="A62" s="91">
        <f>ROW()</f>
        <v>62</v>
      </c>
      <c r="B62" s="95" t="s">
        <v>321</v>
      </c>
      <c r="C62" s="107" t="s">
        <v>269</v>
      </c>
      <c r="D62" s="431"/>
      <c r="E62" s="427"/>
      <c r="F62" s="423">
        <f>D62+E62</f>
        <v>0</v>
      </c>
      <c r="G62" s="431"/>
      <c r="H62" s="427"/>
      <c r="I62" s="423">
        <f>G62+H62</f>
        <v>0</v>
      </c>
      <c r="J62" s="431"/>
      <c r="K62" s="427"/>
      <c r="L62" s="423">
        <f>J62+K62</f>
        <v>0</v>
      </c>
      <c r="M62" s="431"/>
      <c r="N62" s="427"/>
      <c r="O62" s="423">
        <f>M62+N62</f>
        <v>0</v>
      </c>
      <c r="P62" s="431"/>
      <c r="Q62" s="427"/>
      <c r="R62" s="423">
        <f>P62+Q62</f>
        <v>0</v>
      </c>
      <c r="S62" s="431"/>
      <c r="T62" s="427"/>
      <c r="U62" s="423">
        <f>S62+T62</f>
        <v>0</v>
      </c>
      <c r="V62" s="431">
        <f t="shared" ref="V62:V63" si="249">SUMIF($D$2:$U$2,"Hauptkostenstelle - Summe",D62:U62)</f>
        <v>0</v>
      </c>
      <c r="W62" s="427">
        <f>'Bilanz - 1. Schlüsselung'!W62</f>
        <v>0</v>
      </c>
      <c r="X62" s="452">
        <f t="shared" ref="X62:X63" si="250">V62-W62</f>
        <v>0</v>
      </c>
      <c r="Y62" s="431">
        <f t="shared" ref="Y62:Y63" si="251">SUMIF($D$3:$U$3,"Stromnetz - Summe",D62:U62)</f>
        <v>0</v>
      </c>
      <c r="Z62" s="426"/>
      <c r="AA62" s="423">
        <f t="shared" ref="AA62:AA63" si="252">Y62-Z62</f>
        <v>0</v>
      </c>
      <c r="AB62" s="431">
        <f t="shared" ref="AB62:AB63" si="253">SUMIF($D$3:$U$3,"Gasnetz - Summe",D62:U62)</f>
        <v>0</v>
      </c>
      <c r="AC62" s="426"/>
      <c r="AD62" s="423">
        <f>AB62-AC62</f>
        <v>0</v>
      </c>
      <c r="AE62" s="452">
        <f t="shared" ref="AE62:AE63" si="254">SUMIF($D$2:$U$2,"Hauptkostenstelle - 1. Schlüsselung",D62:U62)</f>
        <v>0</v>
      </c>
      <c r="AF62" s="423">
        <f t="shared" ref="AF62:AF63" si="255">SUMIF($D$2:$U$2,"Hauptkostenstelle - 2. Schlüsselung",D62:U62)</f>
        <v>0</v>
      </c>
      <c r="AG62" s="452">
        <f t="shared" ref="AG62:AG63" si="256">SUMIF($D$3:$U$3,"Stromnetz - 1. Schlüsselung",D62:U62)</f>
        <v>0</v>
      </c>
      <c r="AH62" s="423">
        <f t="shared" ref="AH62:AH63" si="257">SUMIF($D$3:$U$3,"Stromnetz - 2. Schlüsselung",D62:U62)</f>
        <v>0</v>
      </c>
      <c r="AI62" s="452">
        <f t="shared" ref="AI62:AI63" si="258">SUMIF($D$3:$U$3,"Gasnetz - 1. Schlüsselung",D62:U62)</f>
        <v>0</v>
      </c>
      <c r="AJ62" s="423">
        <f t="shared" ref="AJ62:AJ63" si="259">SUMIF($D$3:$U$3,"Gasnetz - 2. Schlüsselung",D62:U62)</f>
        <v>0</v>
      </c>
    </row>
    <row r="63" spans="1:36" s="93" customFormat="1" x14ac:dyDescent="0.2">
      <c r="A63" s="91">
        <f>ROW()</f>
        <v>63</v>
      </c>
      <c r="B63" s="95" t="s">
        <v>322</v>
      </c>
      <c r="C63" s="107" t="s">
        <v>270</v>
      </c>
      <c r="D63" s="431"/>
      <c r="E63" s="427"/>
      <c r="F63" s="423">
        <f>D63+E63</f>
        <v>0</v>
      </c>
      <c r="G63" s="431"/>
      <c r="H63" s="427"/>
      <c r="I63" s="423">
        <f>G63+H63</f>
        <v>0</v>
      </c>
      <c r="J63" s="431"/>
      <c r="K63" s="427"/>
      <c r="L63" s="423">
        <f>J63+K63</f>
        <v>0</v>
      </c>
      <c r="M63" s="431"/>
      <c r="N63" s="427"/>
      <c r="O63" s="423">
        <f>M63+N63</f>
        <v>0</v>
      </c>
      <c r="P63" s="431"/>
      <c r="Q63" s="427"/>
      <c r="R63" s="423">
        <f>P63+Q63</f>
        <v>0</v>
      </c>
      <c r="S63" s="431"/>
      <c r="T63" s="427"/>
      <c r="U63" s="423">
        <f>S63+T63</f>
        <v>0</v>
      </c>
      <c r="V63" s="431">
        <f t="shared" si="249"/>
        <v>0</v>
      </c>
      <c r="W63" s="427">
        <f>'Bilanz - 1. Schlüsselung'!W63</f>
        <v>0</v>
      </c>
      <c r="X63" s="452">
        <f t="shared" si="250"/>
        <v>0</v>
      </c>
      <c r="Y63" s="431">
        <f t="shared" si="251"/>
        <v>0</v>
      </c>
      <c r="Z63" s="426"/>
      <c r="AA63" s="423">
        <f t="shared" si="252"/>
        <v>0</v>
      </c>
      <c r="AB63" s="431">
        <f t="shared" si="253"/>
        <v>0</v>
      </c>
      <c r="AC63" s="426"/>
      <c r="AD63" s="423">
        <f>AB63-AC63</f>
        <v>0</v>
      </c>
      <c r="AE63" s="452">
        <f t="shared" si="254"/>
        <v>0</v>
      </c>
      <c r="AF63" s="423">
        <f t="shared" si="255"/>
        <v>0</v>
      </c>
      <c r="AG63" s="452">
        <f t="shared" si="256"/>
        <v>0</v>
      </c>
      <c r="AH63" s="423">
        <f t="shared" si="257"/>
        <v>0</v>
      </c>
      <c r="AI63" s="452">
        <f t="shared" si="258"/>
        <v>0</v>
      </c>
      <c r="AJ63" s="423">
        <f t="shared" si="259"/>
        <v>0</v>
      </c>
    </row>
    <row r="64" spans="1:36" s="559" customFormat="1" ht="15.75" x14ac:dyDescent="0.25">
      <c r="A64" s="91">
        <f>ROW()</f>
        <v>64</v>
      </c>
      <c r="B64" s="94" t="s">
        <v>323</v>
      </c>
      <c r="C64" s="105" t="s">
        <v>324</v>
      </c>
      <c r="D64" s="430"/>
      <c r="E64" s="425"/>
      <c r="F64" s="422">
        <f>SUM(F65:F66)</f>
        <v>0</v>
      </c>
      <c r="G64" s="430"/>
      <c r="H64" s="425"/>
      <c r="I64" s="422">
        <f>SUM(I65:I66)</f>
        <v>0</v>
      </c>
      <c r="J64" s="430"/>
      <c r="K64" s="425"/>
      <c r="L64" s="422">
        <f>SUM(L65:L66)</f>
        <v>0</v>
      </c>
      <c r="M64" s="430"/>
      <c r="N64" s="425"/>
      <c r="O64" s="422">
        <f>SUM(O65:O66)</f>
        <v>0</v>
      </c>
      <c r="P64" s="430"/>
      <c r="Q64" s="425"/>
      <c r="R64" s="422">
        <f>SUM(R65:R66)</f>
        <v>0</v>
      </c>
      <c r="S64" s="430"/>
      <c r="T64" s="425"/>
      <c r="U64" s="422">
        <f>SUM(U65:U66)</f>
        <v>0</v>
      </c>
      <c r="V64" s="430">
        <f>SUM(V65:V66)</f>
        <v>0</v>
      </c>
      <c r="W64" s="425">
        <f>'Bilanz - 1. Schlüsselung'!W64</f>
        <v>0</v>
      </c>
      <c r="X64" s="451">
        <f>SUM(X65:X66)</f>
        <v>0</v>
      </c>
      <c r="Y64" s="430">
        <f t="shared" ref="Y64:Z64" si="260">SUM(Y65:Y66)</f>
        <v>0</v>
      </c>
      <c r="Z64" s="438">
        <f t="shared" si="260"/>
        <v>0</v>
      </c>
      <c r="AA64" s="422">
        <f>SUM(AA65:AA66)</f>
        <v>0</v>
      </c>
      <c r="AB64" s="430">
        <f t="shared" ref="AB64" si="261">SUM(AB65:AB66)</f>
        <v>0</v>
      </c>
      <c r="AC64" s="438">
        <f t="shared" ref="AC64" si="262">SUM(AC65:AC66)</f>
        <v>0</v>
      </c>
      <c r="AD64" s="422">
        <f>SUM(AD65:AD66)</f>
        <v>0</v>
      </c>
      <c r="AE64" s="451">
        <f t="shared" ref="AE64:AJ64" si="263">SUM(AE65:AE66)</f>
        <v>0</v>
      </c>
      <c r="AF64" s="422">
        <f t="shared" si="263"/>
        <v>0</v>
      </c>
      <c r="AG64" s="451">
        <f t="shared" si="263"/>
        <v>0</v>
      </c>
      <c r="AH64" s="422">
        <f t="shared" si="263"/>
        <v>0</v>
      </c>
      <c r="AI64" s="451">
        <f t="shared" si="263"/>
        <v>0</v>
      </c>
      <c r="AJ64" s="422">
        <f t="shared" si="263"/>
        <v>0</v>
      </c>
    </row>
    <row r="65" spans="1:36" s="93" customFormat="1" ht="15.75" x14ac:dyDescent="0.2">
      <c r="A65" s="91">
        <f>ROW()</f>
        <v>65</v>
      </c>
      <c r="B65" s="95" t="s">
        <v>325</v>
      </c>
      <c r="C65" s="107" t="s">
        <v>269</v>
      </c>
      <c r="D65" s="430"/>
      <c r="E65" s="425"/>
      <c r="F65" s="423">
        <f>D65+E65</f>
        <v>0</v>
      </c>
      <c r="G65" s="430"/>
      <c r="H65" s="425"/>
      <c r="I65" s="423">
        <f>G65+H65</f>
        <v>0</v>
      </c>
      <c r="J65" s="430"/>
      <c r="K65" s="425"/>
      <c r="L65" s="423">
        <f>J65+K65</f>
        <v>0</v>
      </c>
      <c r="M65" s="430"/>
      <c r="N65" s="425"/>
      <c r="O65" s="423">
        <f>M65+N65</f>
        <v>0</v>
      </c>
      <c r="P65" s="430"/>
      <c r="Q65" s="425"/>
      <c r="R65" s="423">
        <f>P65+Q65</f>
        <v>0</v>
      </c>
      <c r="S65" s="430"/>
      <c r="T65" s="425"/>
      <c r="U65" s="423">
        <f>S65+T65</f>
        <v>0</v>
      </c>
      <c r="V65" s="431">
        <f t="shared" ref="V65:V66" si="264">SUMIF($D$2:$U$2,"Hauptkostenstelle - Summe",D65:U65)</f>
        <v>0</v>
      </c>
      <c r="W65" s="427">
        <f>'Bilanz - 1. Schlüsselung'!W65</f>
        <v>0</v>
      </c>
      <c r="X65" s="452">
        <f t="shared" ref="X65:X66" si="265">V65-W65</f>
        <v>0</v>
      </c>
      <c r="Y65" s="431">
        <f t="shared" ref="Y65:Y66" si="266">SUMIF($D$3:$U$3,"Stromnetz - Summe",D65:U65)</f>
        <v>0</v>
      </c>
      <c r="Z65" s="426"/>
      <c r="AA65" s="423">
        <f t="shared" ref="AA65:AA66" si="267">Y65-Z65</f>
        <v>0</v>
      </c>
      <c r="AB65" s="431">
        <f t="shared" ref="AB65:AB66" si="268">SUMIF($D$3:$U$3,"Gasnetz - Summe",D65:U65)</f>
        <v>0</v>
      </c>
      <c r="AC65" s="426"/>
      <c r="AD65" s="423">
        <f>AB65-AC65</f>
        <v>0</v>
      </c>
      <c r="AE65" s="452">
        <f t="shared" ref="AE65:AE66" si="269">SUMIF($D$2:$U$2,"Hauptkostenstelle - 1. Schlüsselung",D65:U65)</f>
        <v>0</v>
      </c>
      <c r="AF65" s="423">
        <f t="shared" ref="AF65:AF66" si="270">SUMIF($D$2:$U$2,"Hauptkostenstelle - 2. Schlüsselung",D65:U65)</f>
        <v>0</v>
      </c>
      <c r="AG65" s="452">
        <f t="shared" ref="AG65:AG66" si="271">SUMIF($D$3:$U$3,"Stromnetz - 1. Schlüsselung",D65:U65)</f>
        <v>0</v>
      </c>
      <c r="AH65" s="423">
        <f t="shared" ref="AH65:AH66" si="272">SUMIF($D$3:$U$3,"Stromnetz - 2. Schlüsselung",D65:U65)</f>
        <v>0</v>
      </c>
      <c r="AI65" s="452">
        <f t="shared" ref="AI65:AI66" si="273">SUMIF($D$3:$U$3,"Gasnetz - 1. Schlüsselung",D65:U65)</f>
        <v>0</v>
      </c>
      <c r="AJ65" s="423">
        <f t="shared" ref="AJ65:AJ66" si="274">SUMIF($D$3:$U$3,"Gasnetz - 2. Schlüsselung",D65:U65)</f>
        <v>0</v>
      </c>
    </row>
    <row r="66" spans="1:36" s="93" customFormat="1" x14ac:dyDescent="0.2">
      <c r="A66" s="91">
        <f>ROW()</f>
        <v>66</v>
      </c>
      <c r="B66" s="95" t="s">
        <v>326</v>
      </c>
      <c r="C66" s="107" t="s">
        <v>270</v>
      </c>
      <c r="D66" s="431"/>
      <c r="E66" s="427"/>
      <c r="F66" s="423">
        <f>D66+E66</f>
        <v>0</v>
      </c>
      <c r="G66" s="431"/>
      <c r="H66" s="427"/>
      <c r="I66" s="423">
        <f>G66+H66</f>
        <v>0</v>
      </c>
      <c r="J66" s="431"/>
      <c r="K66" s="427"/>
      <c r="L66" s="423">
        <f>J66+K66</f>
        <v>0</v>
      </c>
      <c r="M66" s="431"/>
      <c r="N66" s="427"/>
      <c r="O66" s="423">
        <f>M66+N66</f>
        <v>0</v>
      </c>
      <c r="P66" s="431"/>
      <c r="Q66" s="427"/>
      <c r="R66" s="423">
        <f>P66+Q66</f>
        <v>0</v>
      </c>
      <c r="S66" s="431"/>
      <c r="T66" s="427"/>
      <c r="U66" s="423">
        <f>S66+T66</f>
        <v>0</v>
      </c>
      <c r="V66" s="431">
        <f t="shared" si="264"/>
        <v>0</v>
      </c>
      <c r="W66" s="427">
        <f>'Bilanz - 1. Schlüsselung'!W66</f>
        <v>0</v>
      </c>
      <c r="X66" s="452">
        <f t="shared" si="265"/>
        <v>0</v>
      </c>
      <c r="Y66" s="431">
        <f t="shared" si="266"/>
        <v>0</v>
      </c>
      <c r="Z66" s="426"/>
      <c r="AA66" s="423">
        <f t="shared" si="267"/>
        <v>0</v>
      </c>
      <c r="AB66" s="431">
        <f t="shared" si="268"/>
        <v>0</v>
      </c>
      <c r="AC66" s="426"/>
      <c r="AD66" s="423">
        <f>AB66-AC66</f>
        <v>0</v>
      </c>
      <c r="AE66" s="452">
        <f t="shared" si="269"/>
        <v>0</v>
      </c>
      <c r="AF66" s="423">
        <f t="shared" si="270"/>
        <v>0</v>
      </c>
      <c r="AG66" s="452">
        <f t="shared" si="271"/>
        <v>0</v>
      </c>
      <c r="AH66" s="423">
        <f t="shared" si="272"/>
        <v>0</v>
      </c>
      <c r="AI66" s="452">
        <f t="shared" si="273"/>
        <v>0</v>
      </c>
      <c r="AJ66" s="423">
        <f t="shared" si="274"/>
        <v>0</v>
      </c>
    </row>
    <row r="67" spans="1:36" s="559" customFormat="1" ht="31.5" x14ac:dyDescent="0.25">
      <c r="A67" s="91">
        <f>ROW()</f>
        <v>67</v>
      </c>
      <c r="B67" s="96" t="s">
        <v>327</v>
      </c>
      <c r="C67" s="105" t="s">
        <v>328</v>
      </c>
      <c r="D67" s="430"/>
      <c r="E67" s="425"/>
      <c r="F67" s="422">
        <f>SUM(F68:F69)</f>
        <v>0</v>
      </c>
      <c r="G67" s="430"/>
      <c r="H67" s="425"/>
      <c r="I67" s="422">
        <f>SUM(I68:I69)</f>
        <v>0</v>
      </c>
      <c r="J67" s="430"/>
      <c r="K67" s="425"/>
      <c r="L67" s="422">
        <f>SUM(L68:L69)</f>
        <v>0</v>
      </c>
      <c r="M67" s="430"/>
      <c r="N67" s="425"/>
      <c r="O67" s="422">
        <f>SUM(O68:O69)</f>
        <v>0</v>
      </c>
      <c r="P67" s="430"/>
      <c r="Q67" s="425"/>
      <c r="R67" s="422">
        <f>SUM(R68:R69)</f>
        <v>0</v>
      </c>
      <c r="S67" s="430"/>
      <c r="T67" s="425"/>
      <c r="U67" s="422">
        <f>SUM(U68:U69)</f>
        <v>0</v>
      </c>
      <c r="V67" s="430">
        <f>SUM(V68:V69)</f>
        <v>0</v>
      </c>
      <c r="W67" s="425">
        <f>'Bilanz - 1. Schlüsselung'!W67</f>
        <v>0</v>
      </c>
      <c r="X67" s="451">
        <f>SUM(X68:X69)</f>
        <v>0</v>
      </c>
      <c r="Y67" s="430">
        <f t="shared" ref="Y67:Z67" si="275">SUM(Y68:Y69)</f>
        <v>0</v>
      </c>
      <c r="Z67" s="438">
        <f t="shared" si="275"/>
        <v>0</v>
      </c>
      <c r="AA67" s="422">
        <f>SUM(AA68:AA69)</f>
        <v>0</v>
      </c>
      <c r="AB67" s="430">
        <f t="shared" ref="AB67" si="276">SUM(AB68:AB69)</f>
        <v>0</v>
      </c>
      <c r="AC67" s="438">
        <f t="shared" ref="AC67" si="277">SUM(AC68:AC69)</f>
        <v>0</v>
      </c>
      <c r="AD67" s="422">
        <f>SUM(AD68:AD69)</f>
        <v>0</v>
      </c>
      <c r="AE67" s="451">
        <f t="shared" ref="AE67:AJ67" si="278">SUM(AE68:AE69)</f>
        <v>0</v>
      </c>
      <c r="AF67" s="422">
        <f t="shared" si="278"/>
        <v>0</v>
      </c>
      <c r="AG67" s="451">
        <f t="shared" si="278"/>
        <v>0</v>
      </c>
      <c r="AH67" s="422">
        <f t="shared" si="278"/>
        <v>0</v>
      </c>
      <c r="AI67" s="451">
        <f t="shared" si="278"/>
        <v>0</v>
      </c>
      <c r="AJ67" s="422">
        <f t="shared" si="278"/>
        <v>0</v>
      </c>
    </row>
    <row r="68" spans="1:36" s="93" customFormat="1" ht="15.75" x14ac:dyDescent="0.2">
      <c r="A68" s="91">
        <f>ROW()</f>
        <v>68</v>
      </c>
      <c r="B68" s="97" t="s">
        <v>329</v>
      </c>
      <c r="C68" s="107" t="s">
        <v>269</v>
      </c>
      <c r="D68" s="430"/>
      <c r="E68" s="425"/>
      <c r="F68" s="423">
        <f>D68+E68</f>
        <v>0</v>
      </c>
      <c r="G68" s="430"/>
      <c r="H68" s="425"/>
      <c r="I68" s="423">
        <f>G68+H68</f>
        <v>0</v>
      </c>
      <c r="J68" s="430"/>
      <c r="K68" s="425"/>
      <c r="L68" s="423">
        <f>J68+K68</f>
        <v>0</v>
      </c>
      <c r="M68" s="430"/>
      <c r="N68" s="425"/>
      <c r="O68" s="423">
        <f>M68+N68</f>
        <v>0</v>
      </c>
      <c r="P68" s="430"/>
      <c r="Q68" s="425"/>
      <c r="R68" s="423">
        <f>P68+Q68</f>
        <v>0</v>
      </c>
      <c r="S68" s="430"/>
      <c r="T68" s="425"/>
      <c r="U68" s="423">
        <f>S68+T68</f>
        <v>0</v>
      </c>
      <c r="V68" s="431">
        <f t="shared" ref="V68:V72" si="279">SUMIF($D$2:$U$2,"Hauptkostenstelle - Summe",D68:U68)</f>
        <v>0</v>
      </c>
      <c r="W68" s="427">
        <f>'Bilanz - 1. Schlüsselung'!W68</f>
        <v>0</v>
      </c>
      <c r="X68" s="452">
        <f t="shared" ref="X68:X72" si="280">V68-W68</f>
        <v>0</v>
      </c>
      <c r="Y68" s="431">
        <f t="shared" ref="Y68:Y72" si="281">SUMIF($D$3:$U$3,"Stromnetz - Summe",D68:U68)</f>
        <v>0</v>
      </c>
      <c r="Z68" s="426"/>
      <c r="AA68" s="423">
        <f t="shared" ref="AA68:AA72" si="282">Y68-Z68</f>
        <v>0</v>
      </c>
      <c r="AB68" s="431">
        <f t="shared" ref="AB68:AB72" si="283">SUMIF($D$3:$U$3,"Gasnetz - Summe",D68:U68)</f>
        <v>0</v>
      </c>
      <c r="AC68" s="426"/>
      <c r="AD68" s="423">
        <f>AB68-AC68</f>
        <v>0</v>
      </c>
      <c r="AE68" s="452">
        <f t="shared" ref="AE68:AE72" si="284">SUMIF($D$2:$U$2,"Hauptkostenstelle - 1. Schlüsselung",D68:U68)</f>
        <v>0</v>
      </c>
      <c r="AF68" s="423">
        <f t="shared" ref="AF68:AF72" si="285">SUMIF($D$2:$U$2,"Hauptkostenstelle - 2. Schlüsselung",D68:U68)</f>
        <v>0</v>
      </c>
      <c r="AG68" s="452">
        <f t="shared" ref="AG68:AG72" si="286">SUMIF($D$3:$U$3,"Stromnetz - 1. Schlüsselung",D68:U68)</f>
        <v>0</v>
      </c>
      <c r="AH68" s="423">
        <f t="shared" ref="AH68:AH72" si="287">SUMIF($D$3:$U$3,"Stromnetz - 2. Schlüsselung",D68:U68)</f>
        <v>0</v>
      </c>
      <c r="AI68" s="452">
        <f t="shared" ref="AI68:AI72" si="288">SUMIF($D$3:$U$3,"Gasnetz - 1. Schlüsselung",D68:U68)</f>
        <v>0</v>
      </c>
      <c r="AJ68" s="423">
        <f t="shared" ref="AJ68:AJ72" si="289">SUMIF($D$3:$U$3,"Gasnetz - 2. Schlüsselung",D68:U68)</f>
        <v>0</v>
      </c>
    </row>
    <row r="69" spans="1:36" s="93" customFormat="1" x14ac:dyDescent="0.2">
      <c r="A69" s="91">
        <f>ROW()</f>
        <v>69</v>
      </c>
      <c r="B69" s="97" t="s">
        <v>330</v>
      </c>
      <c r="C69" s="107" t="s">
        <v>270</v>
      </c>
      <c r="D69" s="431"/>
      <c r="E69" s="427"/>
      <c r="F69" s="423">
        <f>D69+E69</f>
        <v>0</v>
      </c>
      <c r="G69" s="431"/>
      <c r="H69" s="427"/>
      <c r="I69" s="423">
        <f>G69+H69</f>
        <v>0</v>
      </c>
      <c r="J69" s="431"/>
      <c r="K69" s="427"/>
      <c r="L69" s="423">
        <f>J69+K69</f>
        <v>0</v>
      </c>
      <c r="M69" s="431"/>
      <c r="N69" s="427"/>
      <c r="O69" s="423">
        <f>M69+N69</f>
        <v>0</v>
      </c>
      <c r="P69" s="431"/>
      <c r="Q69" s="427"/>
      <c r="R69" s="423">
        <f>P69+Q69</f>
        <v>0</v>
      </c>
      <c r="S69" s="431"/>
      <c r="T69" s="427"/>
      <c r="U69" s="423">
        <f>S69+T69</f>
        <v>0</v>
      </c>
      <c r="V69" s="431">
        <f t="shared" si="279"/>
        <v>0</v>
      </c>
      <c r="W69" s="427">
        <f>'Bilanz - 1. Schlüsselung'!W69</f>
        <v>0</v>
      </c>
      <c r="X69" s="452">
        <f t="shared" si="280"/>
        <v>0</v>
      </c>
      <c r="Y69" s="431">
        <f t="shared" si="281"/>
        <v>0</v>
      </c>
      <c r="Z69" s="426"/>
      <c r="AA69" s="423">
        <f t="shared" si="282"/>
        <v>0</v>
      </c>
      <c r="AB69" s="431">
        <f t="shared" si="283"/>
        <v>0</v>
      </c>
      <c r="AC69" s="426"/>
      <c r="AD69" s="423">
        <f>AB69-AC69</f>
        <v>0</v>
      </c>
      <c r="AE69" s="452">
        <f t="shared" si="284"/>
        <v>0</v>
      </c>
      <c r="AF69" s="423">
        <f t="shared" si="285"/>
        <v>0</v>
      </c>
      <c r="AG69" s="452">
        <f t="shared" si="286"/>
        <v>0</v>
      </c>
      <c r="AH69" s="423">
        <f t="shared" si="287"/>
        <v>0</v>
      </c>
      <c r="AI69" s="452">
        <f t="shared" si="288"/>
        <v>0</v>
      </c>
      <c r="AJ69" s="423">
        <f t="shared" si="289"/>
        <v>0</v>
      </c>
    </row>
    <row r="70" spans="1:36" s="559" customFormat="1" ht="15.75" x14ac:dyDescent="0.25">
      <c r="A70" s="91">
        <f>ROW()</f>
        <v>70</v>
      </c>
      <c r="B70" s="94" t="s">
        <v>94</v>
      </c>
      <c r="C70" s="105" t="s">
        <v>443</v>
      </c>
      <c r="D70" s="430"/>
      <c r="E70" s="425"/>
      <c r="F70" s="422">
        <f>D70+E70</f>
        <v>0</v>
      </c>
      <c r="G70" s="430"/>
      <c r="H70" s="425"/>
      <c r="I70" s="422">
        <f>G70+H70</f>
        <v>0</v>
      </c>
      <c r="J70" s="430"/>
      <c r="K70" s="425"/>
      <c r="L70" s="422">
        <f>J70+K70</f>
        <v>0</v>
      </c>
      <c r="M70" s="430"/>
      <c r="N70" s="425"/>
      <c r="O70" s="422">
        <f>M70+N70</f>
        <v>0</v>
      </c>
      <c r="P70" s="430"/>
      <c r="Q70" s="425"/>
      <c r="R70" s="422">
        <f>P70+Q70</f>
        <v>0</v>
      </c>
      <c r="S70" s="430"/>
      <c r="T70" s="425"/>
      <c r="U70" s="422">
        <f>S70+T70</f>
        <v>0</v>
      </c>
      <c r="V70" s="430">
        <f t="shared" si="279"/>
        <v>0</v>
      </c>
      <c r="W70" s="425">
        <f>'Bilanz - 1. Schlüsselung'!W70</f>
        <v>0</v>
      </c>
      <c r="X70" s="451">
        <f t="shared" si="280"/>
        <v>0</v>
      </c>
      <c r="Y70" s="430">
        <f t="shared" si="281"/>
        <v>0</v>
      </c>
      <c r="Z70" s="424"/>
      <c r="AA70" s="422">
        <f t="shared" si="282"/>
        <v>0</v>
      </c>
      <c r="AB70" s="430">
        <f t="shared" si="283"/>
        <v>0</v>
      </c>
      <c r="AC70" s="424"/>
      <c r="AD70" s="422">
        <f>AB70-AC70</f>
        <v>0</v>
      </c>
      <c r="AE70" s="451">
        <f t="shared" si="284"/>
        <v>0</v>
      </c>
      <c r="AF70" s="422">
        <f t="shared" si="285"/>
        <v>0</v>
      </c>
      <c r="AG70" s="451">
        <f t="shared" si="286"/>
        <v>0</v>
      </c>
      <c r="AH70" s="422">
        <f t="shared" si="287"/>
        <v>0</v>
      </c>
      <c r="AI70" s="451">
        <f t="shared" si="288"/>
        <v>0</v>
      </c>
      <c r="AJ70" s="422">
        <f t="shared" si="289"/>
        <v>0</v>
      </c>
    </row>
    <row r="71" spans="1:36" s="559" customFormat="1" ht="15.75" x14ac:dyDescent="0.25">
      <c r="A71" s="91">
        <f>ROW()</f>
        <v>71</v>
      </c>
      <c r="B71" s="96" t="s">
        <v>96</v>
      </c>
      <c r="C71" s="105" t="s">
        <v>331</v>
      </c>
      <c r="D71" s="430"/>
      <c r="E71" s="425"/>
      <c r="F71" s="422">
        <f>D71+E71</f>
        <v>0</v>
      </c>
      <c r="G71" s="430"/>
      <c r="H71" s="425"/>
      <c r="I71" s="422">
        <f>G71+H71</f>
        <v>0</v>
      </c>
      <c r="J71" s="430"/>
      <c r="K71" s="425"/>
      <c r="L71" s="422">
        <f>J71+K71</f>
        <v>0</v>
      </c>
      <c r="M71" s="430"/>
      <c r="N71" s="425"/>
      <c r="O71" s="422">
        <f>M71+N71</f>
        <v>0</v>
      </c>
      <c r="P71" s="430"/>
      <c r="Q71" s="425"/>
      <c r="R71" s="422">
        <f>P71+Q71</f>
        <v>0</v>
      </c>
      <c r="S71" s="430"/>
      <c r="T71" s="425"/>
      <c r="U71" s="422">
        <f>S71+T71</f>
        <v>0</v>
      </c>
      <c r="V71" s="430">
        <f t="shared" si="279"/>
        <v>0</v>
      </c>
      <c r="W71" s="425">
        <f>'Bilanz - 1. Schlüsselung'!W71</f>
        <v>0</v>
      </c>
      <c r="X71" s="451">
        <f t="shared" si="280"/>
        <v>0</v>
      </c>
      <c r="Y71" s="430">
        <f t="shared" si="281"/>
        <v>0</v>
      </c>
      <c r="Z71" s="424"/>
      <c r="AA71" s="422">
        <f t="shared" si="282"/>
        <v>0</v>
      </c>
      <c r="AB71" s="430">
        <f t="shared" si="283"/>
        <v>0</v>
      </c>
      <c r="AC71" s="424"/>
      <c r="AD71" s="422">
        <f>AB71-AC71</f>
        <v>0</v>
      </c>
      <c r="AE71" s="451">
        <f t="shared" si="284"/>
        <v>0</v>
      </c>
      <c r="AF71" s="422">
        <f t="shared" si="285"/>
        <v>0</v>
      </c>
      <c r="AG71" s="451">
        <f t="shared" si="286"/>
        <v>0</v>
      </c>
      <c r="AH71" s="422">
        <f t="shared" si="287"/>
        <v>0</v>
      </c>
      <c r="AI71" s="451">
        <f t="shared" si="288"/>
        <v>0</v>
      </c>
      <c r="AJ71" s="422">
        <f t="shared" si="289"/>
        <v>0</v>
      </c>
    </row>
    <row r="72" spans="1:36" s="559" customFormat="1" ht="31.5" x14ac:dyDescent="0.25">
      <c r="A72" s="91">
        <f>ROW()</f>
        <v>72</v>
      </c>
      <c r="B72" s="96" t="s">
        <v>33</v>
      </c>
      <c r="C72" s="105" t="s">
        <v>332</v>
      </c>
      <c r="D72" s="430"/>
      <c r="E72" s="425"/>
      <c r="F72" s="422">
        <f>D72+E72</f>
        <v>0</v>
      </c>
      <c r="G72" s="430"/>
      <c r="H72" s="425"/>
      <c r="I72" s="422">
        <f>G72+H72</f>
        <v>0</v>
      </c>
      <c r="J72" s="430"/>
      <c r="K72" s="425"/>
      <c r="L72" s="422">
        <f>J72+K72</f>
        <v>0</v>
      </c>
      <c r="M72" s="430"/>
      <c r="N72" s="425"/>
      <c r="O72" s="422">
        <f>M72+N72</f>
        <v>0</v>
      </c>
      <c r="P72" s="430"/>
      <c r="Q72" s="425"/>
      <c r="R72" s="422">
        <f>P72+Q72</f>
        <v>0</v>
      </c>
      <c r="S72" s="430"/>
      <c r="T72" s="425"/>
      <c r="U72" s="422">
        <f>S72+T72</f>
        <v>0</v>
      </c>
      <c r="V72" s="430">
        <f t="shared" si="279"/>
        <v>0</v>
      </c>
      <c r="W72" s="425">
        <f>'Bilanz - 1. Schlüsselung'!W72</f>
        <v>0</v>
      </c>
      <c r="X72" s="451">
        <f t="shared" si="280"/>
        <v>0</v>
      </c>
      <c r="Y72" s="430">
        <f t="shared" si="281"/>
        <v>0</v>
      </c>
      <c r="Z72" s="424"/>
      <c r="AA72" s="422">
        <f t="shared" si="282"/>
        <v>0</v>
      </c>
      <c r="AB72" s="430">
        <f t="shared" si="283"/>
        <v>0</v>
      </c>
      <c r="AC72" s="424"/>
      <c r="AD72" s="422">
        <f>AB72-AC72</f>
        <v>0</v>
      </c>
      <c r="AE72" s="451">
        <f t="shared" si="284"/>
        <v>0</v>
      </c>
      <c r="AF72" s="422">
        <f t="shared" si="285"/>
        <v>0</v>
      </c>
      <c r="AG72" s="451">
        <f t="shared" si="286"/>
        <v>0</v>
      </c>
      <c r="AH72" s="422">
        <f t="shared" si="287"/>
        <v>0</v>
      </c>
      <c r="AI72" s="451">
        <f t="shared" si="288"/>
        <v>0</v>
      </c>
      <c r="AJ72" s="422">
        <f t="shared" si="289"/>
        <v>0</v>
      </c>
    </row>
    <row r="73" spans="1:36" s="559" customFormat="1" ht="15.75" x14ac:dyDescent="0.25">
      <c r="A73" s="98">
        <f>ROW()</f>
        <v>73</v>
      </c>
      <c r="B73" s="99" t="s">
        <v>333</v>
      </c>
      <c r="C73" s="108" t="s">
        <v>334</v>
      </c>
      <c r="D73" s="439"/>
      <c r="E73" s="440"/>
      <c r="F73" s="441">
        <f>F11+F41+F70+F71+F72</f>
        <v>0</v>
      </c>
      <c r="G73" s="439"/>
      <c r="H73" s="440"/>
      <c r="I73" s="441">
        <f>I11+I41+I70+I71+I72</f>
        <v>0</v>
      </c>
      <c r="J73" s="439"/>
      <c r="K73" s="440"/>
      <c r="L73" s="441">
        <f>L11+L41+L70+L71+L72</f>
        <v>0</v>
      </c>
      <c r="M73" s="439"/>
      <c r="N73" s="440"/>
      <c r="O73" s="441">
        <f>O11+O41+O70+O71+O72</f>
        <v>0</v>
      </c>
      <c r="P73" s="439"/>
      <c r="Q73" s="440"/>
      <c r="R73" s="441">
        <f>R11+R41+R70+R71+R72</f>
        <v>0</v>
      </c>
      <c r="S73" s="439"/>
      <c r="T73" s="440"/>
      <c r="U73" s="441">
        <f>U11+U41+U70+U71+U72</f>
        <v>0</v>
      </c>
      <c r="V73" s="439">
        <f>V11+V41+V70+V71+V72</f>
        <v>0</v>
      </c>
      <c r="W73" s="440">
        <f>'Bilanz - 1. Schlüsselung'!W73</f>
        <v>0</v>
      </c>
      <c r="X73" s="453">
        <f>X11+X41+X70+X71+X72</f>
        <v>0</v>
      </c>
      <c r="Y73" s="439">
        <f t="shared" ref="Y73:Z73" si="290">Y11+Y41+Y70+Y71+Y72</f>
        <v>0</v>
      </c>
      <c r="Z73" s="440">
        <f t="shared" si="290"/>
        <v>0</v>
      </c>
      <c r="AA73" s="441">
        <f>AA11+AA41+AA70+AA71+AA72</f>
        <v>0</v>
      </c>
      <c r="AB73" s="439">
        <f t="shared" ref="AB73" si="291">AB11+AB41+AB70+AB71+AB72</f>
        <v>0</v>
      </c>
      <c r="AC73" s="440">
        <f t="shared" ref="AC73" si="292">AC11+AC41+AC70+AC71+AC72</f>
        <v>0</v>
      </c>
      <c r="AD73" s="441">
        <f>AD11+AD41+AD70+AD71+AD72</f>
        <v>0</v>
      </c>
      <c r="AE73" s="453">
        <f t="shared" ref="AE73:AJ73" si="293">AE11+AE41+AE70+AE71+AE72</f>
        <v>0</v>
      </c>
      <c r="AF73" s="441">
        <f t="shared" si="293"/>
        <v>0</v>
      </c>
      <c r="AG73" s="453">
        <f t="shared" si="293"/>
        <v>0</v>
      </c>
      <c r="AH73" s="441">
        <f t="shared" si="293"/>
        <v>0</v>
      </c>
      <c r="AI73" s="453">
        <f t="shared" si="293"/>
        <v>0</v>
      </c>
      <c r="AJ73" s="441">
        <f t="shared" si="293"/>
        <v>0</v>
      </c>
    </row>
    <row r="74" spans="1:36" s="559" customFormat="1" ht="15.75" x14ac:dyDescent="0.25">
      <c r="A74" s="91">
        <f>ROW()</f>
        <v>74</v>
      </c>
      <c r="B74" s="94" t="s">
        <v>124</v>
      </c>
      <c r="C74" s="105" t="s">
        <v>335</v>
      </c>
      <c r="D74" s="430"/>
      <c r="E74" s="425"/>
      <c r="F74" s="422">
        <f>D74+E74</f>
        <v>0</v>
      </c>
      <c r="G74" s="430"/>
      <c r="H74" s="425"/>
      <c r="I74" s="422">
        <f>G74+H74</f>
        <v>0</v>
      </c>
      <c r="J74" s="430"/>
      <c r="K74" s="425"/>
      <c r="L74" s="422">
        <f>J74+K74</f>
        <v>0</v>
      </c>
      <c r="M74" s="430"/>
      <c r="N74" s="425"/>
      <c r="O74" s="422">
        <f>M74+N74</f>
        <v>0</v>
      </c>
      <c r="P74" s="430"/>
      <c r="Q74" s="425"/>
      <c r="R74" s="422">
        <f>P74+Q74</f>
        <v>0</v>
      </c>
      <c r="S74" s="430"/>
      <c r="T74" s="425"/>
      <c r="U74" s="422">
        <f>S74+T74</f>
        <v>0</v>
      </c>
      <c r="V74" s="430">
        <f t="shared" ref="V74" si="294">SUMIF($D$2:$U$2,"Hauptkostenstelle - Summe",D74:U74)</f>
        <v>0</v>
      </c>
      <c r="W74" s="425">
        <f>'Bilanz - 1. Schlüsselung'!W74</f>
        <v>0</v>
      </c>
      <c r="X74" s="451">
        <f t="shared" ref="X74" si="295">V74-W74</f>
        <v>0</v>
      </c>
      <c r="Y74" s="430">
        <f t="shared" ref="Y74" si="296">SUMIF($D$3:$U$3,"Stromnetz - Summe",D74:U74)</f>
        <v>0</v>
      </c>
      <c r="Z74" s="424"/>
      <c r="AA74" s="422">
        <f t="shared" ref="AA74" si="297">Y74-Z74</f>
        <v>0</v>
      </c>
      <c r="AB74" s="430">
        <f t="shared" ref="AB74" si="298">SUMIF($D$3:$U$3,"Gasnetz - Summe",D74:U74)</f>
        <v>0</v>
      </c>
      <c r="AC74" s="424"/>
      <c r="AD74" s="422">
        <f>AB74-AC74</f>
        <v>0</v>
      </c>
      <c r="AE74" s="451">
        <f t="shared" ref="AE74" si="299">SUMIF($D$2:$U$2,"Hauptkostenstelle - 1. Schlüsselung",D74:U74)</f>
        <v>0</v>
      </c>
      <c r="AF74" s="422">
        <f t="shared" ref="AF74" si="300">SUMIF($D$2:$U$2,"Hauptkostenstelle - 2. Schlüsselung",D74:U74)</f>
        <v>0</v>
      </c>
      <c r="AG74" s="451">
        <f t="shared" ref="AG74" si="301">SUMIF($D$3:$U$3,"Stromnetz - 1. Schlüsselung",D74:U74)</f>
        <v>0</v>
      </c>
      <c r="AH74" s="422">
        <f t="shared" ref="AH74" si="302">SUMIF($D$3:$U$3,"Stromnetz - 2. Schlüsselung",D74:U74)</f>
        <v>0</v>
      </c>
      <c r="AI74" s="451">
        <f t="shared" ref="AI74" si="303">SUMIF($D$3:$U$3,"Gasnetz - 1. Schlüsselung",D74:U74)</f>
        <v>0</v>
      </c>
      <c r="AJ74" s="422">
        <f t="shared" ref="AJ74" si="304">SUMIF($D$3:$U$3,"Gasnetz - 2. Schlüsselung",D74:U74)</f>
        <v>0</v>
      </c>
    </row>
    <row r="75" spans="1:36" s="93" customFormat="1" x14ac:dyDescent="0.2">
      <c r="A75" s="91">
        <f>ROW()</f>
        <v>75</v>
      </c>
      <c r="B75" s="95" t="s">
        <v>136</v>
      </c>
      <c r="C75" s="107" t="s">
        <v>523</v>
      </c>
      <c r="D75" s="431"/>
      <c r="E75" s="427"/>
      <c r="F75" s="423">
        <f>F76+F79+F82</f>
        <v>0</v>
      </c>
      <c r="G75" s="431"/>
      <c r="H75" s="427"/>
      <c r="I75" s="423">
        <f>I76+I79+I82</f>
        <v>0</v>
      </c>
      <c r="J75" s="431"/>
      <c r="K75" s="427"/>
      <c r="L75" s="423">
        <f>L76+L79+L82</f>
        <v>0</v>
      </c>
      <c r="M75" s="431"/>
      <c r="N75" s="427"/>
      <c r="O75" s="423">
        <f>O76+O79+O82</f>
        <v>0</v>
      </c>
      <c r="P75" s="431"/>
      <c r="Q75" s="427"/>
      <c r="R75" s="423">
        <f>R76+R79+R82</f>
        <v>0</v>
      </c>
      <c r="S75" s="431"/>
      <c r="T75" s="427"/>
      <c r="U75" s="423">
        <f>U76+U79+U82</f>
        <v>0</v>
      </c>
      <c r="V75" s="431">
        <f>V76+V79+V82</f>
        <v>0</v>
      </c>
      <c r="W75" s="427">
        <f>'Bilanz - 1. Schlüsselung'!W75</f>
        <v>0</v>
      </c>
      <c r="X75" s="452">
        <f>X76+X79+X82</f>
        <v>0</v>
      </c>
      <c r="Y75" s="431">
        <f t="shared" ref="Y75:Z75" si="305">Y76+Y79+Y82</f>
        <v>0</v>
      </c>
      <c r="Z75" s="443">
        <f t="shared" si="305"/>
        <v>0</v>
      </c>
      <c r="AA75" s="423">
        <f>AA76+AA79+AA82</f>
        <v>0</v>
      </c>
      <c r="AB75" s="431">
        <f t="shared" ref="AB75" si="306">AB76+AB79+AB82</f>
        <v>0</v>
      </c>
      <c r="AC75" s="443">
        <f t="shared" ref="AC75" si="307">AC76+AC79+AC82</f>
        <v>0</v>
      </c>
      <c r="AD75" s="423">
        <f>AD76+AD79+AD82</f>
        <v>0</v>
      </c>
      <c r="AE75" s="452">
        <f t="shared" ref="AE75:AJ75" si="308">AE76+AE79+AE82</f>
        <v>0</v>
      </c>
      <c r="AF75" s="423">
        <f t="shared" si="308"/>
        <v>0</v>
      </c>
      <c r="AG75" s="452">
        <f t="shared" si="308"/>
        <v>0</v>
      </c>
      <c r="AH75" s="423">
        <f t="shared" si="308"/>
        <v>0</v>
      </c>
      <c r="AI75" s="452">
        <f t="shared" si="308"/>
        <v>0</v>
      </c>
      <c r="AJ75" s="423">
        <f t="shared" si="308"/>
        <v>0</v>
      </c>
    </row>
    <row r="76" spans="1:36" s="93" customFormat="1" x14ac:dyDescent="0.2">
      <c r="A76" s="91">
        <f>ROW()</f>
        <v>76</v>
      </c>
      <c r="B76" s="95" t="s">
        <v>138</v>
      </c>
      <c r="C76" s="107" t="s">
        <v>336</v>
      </c>
      <c r="D76" s="431"/>
      <c r="E76" s="427"/>
      <c r="F76" s="423">
        <f>F77+F78</f>
        <v>0</v>
      </c>
      <c r="G76" s="431"/>
      <c r="H76" s="427"/>
      <c r="I76" s="423">
        <f>I77+I78</f>
        <v>0</v>
      </c>
      <c r="J76" s="431"/>
      <c r="K76" s="427"/>
      <c r="L76" s="423">
        <f>L77+L78</f>
        <v>0</v>
      </c>
      <c r="M76" s="431"/>
      <c r="N76" s="427"/>
      <c r="O76" s="423">
        <f>O77+O78</f>
        <v>0</v>
      </c>
      <c r="P76" s="431"/>
      <c r="Q76" s="427"/>
      <c r="R76" s="423">
        <f>R77+R78</f>
        <v>0</v>
      </c>
      <c r="S76" s="431"/>
      <c r="T76" s="427"/>
      <c r="U76" s="423">
        <f>U77+U78</f>
        <v>0</v>
      </c>
      <c r="V76" s="431">
        <f>V77+V78</f>
        <v>0</v>
      </c>
      <c r="W76" s="427">
        <f>'Bilanz - 1. Schlüsselung'!W76</f>
        <v>0</v>
      </c>
      <c r="X76" s="452">
        <f>X77+X78</f>
        <v>0</v>
      </c>
      <c r="Y76" s="431">
        <f t="shared" ref="Y76:Z76" si="309">Y77+Y78</f>
        <v>0</v>
      </c>
      <c r="Z76" s="427">
        <f t="shared" si="309"/>
        <v>0</v>
      </c>
      <c r="AA76" s="423">
        <f>AA77+AA78</f>
        <v>0</v>
      </c>
      <c r="AB76" s="431">
        <f t="shared" ref="AB76" si="310">AB77+AB78</f>
        <v>0</v>
      </c>
      <c r="AC76" s="427">
        <f t="shared" ref="AC76" si="311">AC77+AC78</f>
        <v>0</v>
      </c>
      <c r="AD76" s="423">
        <f>AD77+AD78</f>
        <v>0</v>
      </c>
      <c r="AE76" s="452">
        <f t="shared" ref="AE76:AJ76" si="312">AE77+AE78</f>
        <v>0</v>
      </c>
      <c r="AF76" s="423">
        <f t="shared" si="312"/>
        <v>0</v>
      </c>
      <c r="AG76" s="452">
        <f t="shared" si="312"/>
        <v>0</v>
      </c>
      <c r="AH76" s="423">
        <f t="shared" si="312"/>
        <v>0</v>
      </c>
      <c r="AI76" s="452">
        <f t="shared" si="312"/>
        <v>0</v>
      </c>
      <c r="AJ76" s="423">
        <f t="shared" si="312"/>
        <v>0</v>
      </c>
    </row>
    <row r="77" spans="1:36" s="93" customFormat="1" x14ac:dyDescent="0.2">
      <c r="A77" s="91">
        <f>ROW()</f>
        <v>77</v>
      </c>
      <c r="B77" s="95" t="s">
        <v>444</v>
      </c>
      <c r="C77" s="107" t="s">
        <v>445</v>
      </c>
      <c r="D77" s="431"/>
      <c r="E77" s="427"/>
      <c r="F77" s="423">
        <f>D77+E77</f>
        <v>0</v>
      </c>
      <c r="G77" s="431"/>
      <c r="H77" s="427"/>
      <c r="I77" s="423">
        <f>G77+H77</f>
        <v>0</v>
      </c>
      <c r="J77" s="431"/>
      <c r="K77" s="427"/>
      <c r="L77" s="423">
        <f>J77+K77</f>
        <v>0</v>
      </c>
      <c r="M77" s="431"/>
      <c r="N77" s="427"/>
      <c r="O77" s="423">
        <f>M77+N77</f>
        <v>0</v>
      </c>
      <c r="P77" s="431"/>
      <c r="Q77" s="427"/>
      <c r="R77" s="423">
        <f>P77+Q77</f>
        <v>0</v>
      </c>
      <c r="S77" s="431"/>
      <c r="T77" s="427"/>
      <c r="U77" s="423">
        <f>S77+T77</f>
        <v>0</v>
      </c>
      <c r="V77" s="431">
        <f t="shared" ref="V77:V78" si="313">SUMIF($D$2:$U$2,"Hauptkostenstelle - Summe",D77:U77)</f>
        <v>0</v>
      </c>
      <c r="W77" s="427">
        <f>'Bilanz - 1. Schlüsselung'!W77</f>
        <v>0</v>
      </c>
      <c r="X77" s="452">
        <f t="shared" ref="X77:X78" si="314">V77-W77</f>
        <v>0</v>
      </c>
      <c r="Y77" s="431">
        <f t="shared" ref="Y77:Y78" si="315">SUMIF($D$3:$U$3,"Stromnetz - Summe",D77:U77)</f>
        <v>0</v>
      </c>
      <c r="Z77" s="426"/>
      <c r="AA77" s="423">
        <f t="shared" ref="AA77:AA78" si="316">Y77-Z77</f>
        <v>0</v>
      </c>
      <c r="AB77" s="431">
        <f t="shared" ref="AB77:AB78" si="317">SUMIF($D$3:$U$3,"Gasnetz - Summe",D77:U77)</f>
        <v>0</v>
      </c>
      <c r="AC77" s="426"/>
      <c r="AD77" s="423">
        <f>AB77-AC77</f>
        <v>0</v>
      </c>
      <c r="AE77" s="452">
        <f t="shared" ref="AE77:AE78" si="318">SUMIF($D$2:$U$2,"Hauptkostenstelle - 1. Schlüsselung",D77:U77)</f>
        <v>0</v>
      </c>
      <c r="AF77" s="423">
        <f t="shared" ref="AF77:AF78" si="319">SUMIF($D$2:$U$2,"Hauptkostenstelle - 2. Schlüsselung",D77:U77)</f>
        <v>0</v>
      </c>
      <c r="AG77" s="452">
        <f t="shared" ref="AG77:AG78" si="320">SUMIF($D$3:$U$3,"Stromnetz - 1. Schlüsselung",D77:U77)</f>
        <v>0</v>
      </c>
      <c r="AH77" s="423">
        <f t="shared" ref="AH77:AH78" si="321">SUMIF($D$3:$U$3,"Stromnetz - 2. Schlüsselung",D77:U77)</f>
        <v>0</v>
      </c>
      <c r="AI77" s="452">
        <f t="shared" ref="AI77:AI78" si="322">SUMIF($D$3:$U$3,"Gasnetz - 1. Schlüsselung",D77:U77)</f>
        <v>0</v>
      </c>
      <c r="AJ77" s="423">
        <f t="shared" ref="AJ77:AJ78" si="323">SUMIF($D$3:$U$3,"Gasnetz - 2. Schlüsselung",D77:U77)</f>
        <v>0</v>
      </c>
    </row>
    <row r="78" spans="1:36" s="93" customFormat="1" x14ac:dyDescent="0.2">
      <c r="A78" s="91">
        <f>ROW()</f>
        <v>78</v>
      </c>
      <c r="B78" s="95" t="s">
        <v>446</v>
      </c>
      <c r="C78" s="315" t="s">
        <v>447</v>
      </c>
      <c r="D78" s="431"/>
      <c r="E78" s="427"/>
      <c r="F78" s="423">
        <f>D78+E78</f>
        <v>0</v>
      </c>
      <c r="G78" s="431"/>
      <c r="H78" s="427"/>
      <c r="I78" s="423">
        <f>G78+H78</f>
        <v>0</v>
      </c>
      <c r="J78" s="431"/>
      <c r="K78" s="427"/>
      <c r="L78" s="423">
        <f>J78+K78</f>
        <v>0</v>
      </c>
      <c r="M78" s="431"/>
      <c r="N78" s="427"/>
      <c r="O78" s="423">
        <f>M78+N78</f>
        <v>0</v>
      </c>
      <c r="P78" s="431"/>
      <c r="Q78" s="427"/>
      <c r="R78" s="423">
        <f>P78+Q78</f>
        <v>0</v>
      </c>
      <c r="S78" s="431"/>
      <c r="T78" s="427"/>
      <c r="U78" s="423">
        <f>S78+T78</f>
        <v>0</v>
      </c>
      <c r="V78" s="431">
        <f t="shared" si="313"/>
        <v>0</v>
      </c>
      <c r="W78" s="427">
        <f>'Bilanz - 1. Schlüsselung'!W78</f>
        <v>0</v>
      </c>
      <c r="X78" s="452">
        <f t="shared" si="314"/>
        <v>0</v>
      </c>
      <c r="Y78" s="431">
        <f t="shared" si="315"/>
        <v>0</v>
      </c>
      <c r="Z78" s="426"/>
      <c r="AA78" s="423">
        <f t="shared" si="316"/>
        <v>0</v>
      </c>
      <c r="AB78" s="431">
        <f t="shared" si="317"/>
        <v>0</v>
      </c>
      <c r="AC78" s="426"/>
      <c r="AD78" s="423">
        <f>AB78-AC78</f>
        <v>0</v>
      </c>
      <c r="AE78" s="452">
        <f t="shared" si="318"/>
        <v>0</v>
      </c>
      <c r="AF78" s="423">
        <f t="shared" si="319"/>
        <v>0</v>
      </c>
      <c r="AG78" s="452">
        <f t="shared" si="320"/>
        <v>0</v>
      </c>
      <c r="AH78" s="423">
        <f t="shared" si="321"/>
        <v>0</v>
      </c>
      <c r="AI78" s="452">
        <f t="shared" si="322"/>
        <v>0</v>
      </c>
      <c r="AJ78" s="423">
        <f t="shared" si="323"/>
        <v>0</v>
      </c>
    </row>
    <row r="79" spans="1:36" s="93" customFormat="1" ht="45" x14ac:dyDescent="0.2">
      <c r="A79" s="91">
        <f>ROW()</f>
        <v>79</v>
      </c>
      <c r="B79" s="95" t="s">
        <v>140</v>
      </c>
      <c r="C79" s="107" t="s">
        <v>337</v>
      </c>
      <c r="D79" s="431"/>
      <c r="E79" s="427"/>
      <c r="F79" s="423">
        <f>SUM(F80:F81)</f>
        <v>0</v>
      </c>
      <c r="G79" s="431"/>
      <c r="H79" s="427"/>
      <c r="I79" s="423">
        <f>SUM(I80:I81)</f>
        <v>0</v>
      </c>
      <c r="J79" s="431"/>
      <c r="K79" s="427"/>
      <c r="L79" s="423">
        <f>SUM(L80:L81)</f>
        <v>0</v>
      </c>
      <c r="M79" s="431"/>
      <c r="N79" s="427"/>
      <c r="O79" s="423">
        <f>SUM(O80:O81)</f>
        <v>0</v>
      </c>
      <c r="P79" s="431"/>
      <c r="Q79" s="427"/>
      <c r="R79" s="423">
        <f>SUM(R80:R81)</f>
        <v>0</v>
      </c>
      <c r="S79" s="431"/>
      <c r="T79" s="427"/>
      <c r="U79" s="423">
        <f>SUM(U80:U81)</f>
        <v>0</v>
      </c>
      <c r="V79" s="431">
        <f>SUM(V80:V81)</f>
        <v>0</v>
      </c>
      <c r="W79" s="427">
        <f>'Bilanz - 1. Schlüsselung'!W79</f>
        <v>0</v>
      </c>
      <c r="X79" s="452">
        <f>SUM(X80:X81)</f>
        <v>0</v>
      </c>
      <c r="Y79" s="431">
        <f t="shared" ref="Y79:Z79" si="324">SUM(Y80:Y81)</f>
        <v>0</v>
      </c>
      <c r="Z79" s="427">
        <f t="shared" si="324"/>
        <v>0</v>
      </c>
      <c r="AA79" s="423">
        <f>SUM(AA80:AA81)</f>
        <v>0</v>
      </c>
      <c r="AB79" s="431">
        <f t="shared" ref="AB79" si="325">SUM(AB80:AB81)</f>
        <v>0</v>
      </c>
      <c r="AC79" s="427">
        <f t="shared" ref="AC79" si="326">SUM(AC80:AC81)</f>
        <v>0</v>
      </c>
      <c r="AD79" s="423">
        <f>SUM(AD80:AD81)</f>
        <v>0</v>
      </c>
      <c r="AE79" s="452">
        <f t="shared" ref="AE79:AJ79" si="327">SUM(AE80:AE81)</f>
        <v>0</v>
      </c>
      <c r="AF79" s="423">
        <f t="shared" si="327"/>
        <v>0</v>
      </c>
      <c r="AG79" s="452">
        <f t="shared" si="327"/>
        <v>0</v>
      </c>
      <c r="AH79" s="423">
        <f t="shared" si="327"/>
        <v>0</v>
      </c>
      <c r="AI79" s="452">
        <f t="shared" si="327"/>
        <v>0</v>
      </c>
      <c r="AJ79" s="423">
        <f t="shared" si="327"/>
        <v>0</v>
      </c>
    </row>
    <row r="80" spans="1:36" s="93" customFormat="1" x14ac:dyDescent="0.2">
      <c r="A80" s="91">
        <f>ROW()</f>
        <v>80</v>
      </c>
      <c r="B80" s="95" t="s">
        <v>448</v>
      </c>
      <c r="C80" s="107" t="s">
        <v>338</v>
      </c>
      <c r="D80" s="431"/>
      <c r="E80" s="427"/>
      <c r="F80" s="423">
        <f>D80+E80</f>
        <v>0</v>
      </c>
      <c r="G80" s="431"/>
      <c r="H80" s="427"/>
      <c r="I80" s="423">
        <f>G80+H80</f>
        <v>0</v>
      </c>
      <c r="J80" s="431"/>
      <c r="K80" s="427"/>
      <c r="L80" s="423">
        <f>J80+K80</f>
        <v>0</v>
      </c>
      <c r="M80" s="431"/>
      <c r="N80" s="427"/>
      <c r="O80" s="423">
        <f>M80+N80</f>
        <v>0</v>
      </c>
      <c r="P80" s="431"/>
      <c r="Q80" s="427"/>
      <c r="R80" s="423">
        <f>P80+Q80</f>
        <v>0</v>
      </c>
      <c r="S80" s="431"/>
      <c r="T80" s="427"/>
      <c r="U80" s="423">
        <f>S80+T80</f>
        <v>0</v>
      </c>
      <c r="V80" s="431">
        <f t="shared" ref="V80:V82" si="328">SUMIF($D$2:$U$2,"Hauptkostenstelle - Summe",D80:U80)</f>
        <v>0</v>
      </c>
      <c r="W80" s="427">
        <f>'Bilanz - 1. Schlüsselung'!W80</f>
        <v>0</v>
      </c>
      <c r="X80" s="452">
        <f t="shared" ref="X80:X82" si="329">V80-W80</f>
        <v>0</v>
      </c>
      <c r="Y80" s="431">
        <f t="shared" ref="Y80:Y82" si="330">SUMIF($D$3:$U$3,"Stromnetz - Summe",D80:U80)</f>
        <v>0</v>
      </c>
      <c r="Z80" s="426"/>
      <c r="AA80" s="423">
        <f t="shared" ref="AA80:AA82" si="331">Y80-Z80</f>
        <v>0</v>
      </c>
      <c r="AB80" s="431">
        <f t="shared" ref="AB80:AB82" si="332">SUMIF($D$3:$U$3,"Gasnetz - Summe",D80:U80)</f>
        <v>0</v>
      </c>
      <c r="AC80" s="426"/>
      <c r="AD80" s="423">
        <f>AB80-AC80</f>
        <v>0</v>
      </c>
      <c r="AE80" s="452">
        <f t="shared" ref="AE80:AE82" si="333">SUMIF($D$2:$U$2,"Hauptkostenstelle - 1. Schlüsselung",D80:U80)</f>
        <v>0</v>
      </c>
      <c r="AF80" s="423">
        <f t="shared" ref="AF80:AF82" si="334">SUMIF($D$2:$U$2,"Hauptkostenstelle - 2. Schlüsselung",D80:U80)</f>
        <v>0</v>
      </c>
      <c r="AG80" s="452">
        <f t="shared" ref="AG80:AG82" si="335">SUMIF($D$3:$U$3,"Stromnetz - 1. Schlüsselung",D80:U80)</f>
        <v>0</v>
      </c>
      <c r="AH80" s="423">
        <f t="shared" ref="AH80:AH82" si="336">SUMIF($D$3:$U$3,"Stromnetz - 2. Schlüsselung",D80:U80)</f>
        <v>0</v>
      </c>
      <c r="AI80" s="452">
        <f t="shared" ref="AI80:AI82" si="337">SUMIF($D$3:$U$3,"Gasnetz - 1. Schlüsselung",D80:U80)</f>
        <v>0</v>
      </c>
      <c r="AJ80" s="423">
        <f t="shared" ref="AJ80:AJ82" si="338">SUMIF($D$3:$U$3,"Gasnetz - 2. Schlüsselung",D80:U80)</f>
        <v>0</v>
      </c>
    </row>
    <row r="81" spans="1:36" s="93" customFormat="1" ht="15.75" x14ac:dyDescent="0.2">
      <c r="A81" s="91">
        <f>ROW()</f>
        <v>81</v>
      </c>
      <c r="B81" s="100" t="s">
        <v>449</v>
      </c>
      <c r="C81" s="107" t="s">
        <v>339</v>
      </c>
      <c r="D81" s="430"/>
      <c r="E81" s="425"/>
      <c r="F81" s="423">
        <f>D81+E81</f>
        <v>0</v>
      </c>
      <c r="G81" s="430"/>
      <c r="H81" s="425"/>
      <c r="I81" s="423">
        <f>G81+H81</f>
        <v>0</v>
      </c>
      <c r="J81" s="430"/>
      <c r="K81" s="425"/>
      <c r="L81" s="423">
        <f>J81+K81</f>
        <v>0</v>
      </c>
      <c r="M81" s="430"/>
      <c r="N81" s="425"/>
      <c r="O81" s="423">
        <f>M81+N81</f>
        <v>0</v>
      </c>
      <c r="P81" s="430"/>
      <c r="Q81" s="425"/>
      <c r="R81" s="423">
        <f>P81+Q81</f>
        <v>0</v>
      </c>
      <c r="S81" s="430"/>
      <c r="T81" s="425"/>
      <c r="U81" s="423">
        <f>S81+T81</f>
        <v>0</v>
      </c>
      <c r="V81" s="431">
        <f t="shared" si="328"/>
        <v>0</v>
      </c>
      <c r="W81" s="427">
        <f>'Bilanz - 1. Schlüsselung'!W81</f>
        <v>0</v>
      </c>
      <c r="X81" s="452">
        <f t="shared" si="329"/>
        <v>0</v>
      </c>
      <c r="Y81" s="431">
        <f t="shared" si="330"/>
        <v>0</v>
      </c>
      <c r="Z81" s="426"/>
      <c r="AA81" s="423">
        <f t="shared" si="331"/>
        <v>0</v>
      </c>
      <c r="AB81" s="431">
        <f t="shared" si="332"/>
        <v>0</v>
      </c>
      <c r="AC81" s="426"/>
      <c r="AD81" s="423">
        <f>AB81-AC81</f>
        <v>0</v>
      </c>
      <c r="AE81" s="452">
        <f t="shared" si="333"/>
        <v>0</v>
      </c>
      <c r="AF81" s="423">
        <f t="shared" si="334"/>
        <v>0</v>
      </c>
      <c r="AG81" s="452">
        <f t="shared" si="335"/>
        <v>0</v>
      </c>
      <c r="AH81" s="423">
        <f t="shared" si="336"/>
        <v>0</v>
      </c>
      <c r="AI81" s="452">
        <f t="shared" si="337"/>
        <v>0</v>
      </c>
      <c r="AJ81" s="423">
        <f t="shared" si="338"/>
        <v>0</v>
      </c>
    </row>
    <row r="82" spans="1:36" s="93" customFormat="1" ht="15.75" x14ac:dyDescent="0.2">
      <c r="A82" s="91">
        <f>ROW()</f>
        <v>82</v>
      </c>
      <c r="B82" s="95" t="s">
        <v>141</v>
      </c>
      <c r="C82" s="107" t="s">
        <v>14</v>
      </c>
      <c r="D82" s="430"/>
      <c r="E82" s="425"/>
      <c r="F82" s="423">
        <f>D82+E82</f>
        <v>0</v>
      </c>
      <c r="G82" s="430"/>
      <c r="H82" s="425"/>
      <c r="I82" s="423">
        <f>G82+H82</f>
        <v>0</v>
      </c>
      <c r="J82" s="430"/>
      <c r="K82" s="425"/>
      <c r="L82" s="423">
        <f>J82+K82</f>
        <v>0</v>
      </c>
      <c r="M82" s="430"/>
      <c r="N82" s="425"/>
      <c r="O82" s="423">
        <f>M82+N82</f>
        <v>0</v>
      </c>
      <c r="P82" s="430"/>
      <c r="Q82" s="425"/>
      <c r="R82" s="423">
        <f>P82+Q82</f>
        <v>0</v>
      </c>
      <c r="S82" s="430"/>
      <c r="T82" s="425"/>
      <c r="U82" s="423">
        <f>S82+T82</f>
        <v>0</v>
      </c>
      <c r="V82" s="431">
        <f t="shared" si="328"/>
        <v>0</v>
      </c>
      <c r="W82" s="427">
        <f>'Bilanz - 1. Schlüsselung'!W82</f>
        <v>0</v>
      </c>
      <c r="X82" s="452">
        <f t="shared" si="329"/>
        <v>0</v>
      </c>
      <c r="Y82" s="431">
        <f t="shared" si="330"/>
        <v>0</v>
      </c>
      <c r="Z82" s="426"/>
      <c r="AA82" s="423">
        <f t="shared" si="331"/>
        <v>0</v>
      </c>
      <c r="AB82" s="431">
        <f t="shared" si="332"/>
        <v>0</v>
      </c>
      <c r="AC82" s="426"/>
      <c r="AD82" s="423">
        <f>AB82-AC82</f>
        <v>0</v>
      </c>
      <c r="AE82" s="452">
        <f t="shared" si="333"/>
        <v>0</v>
      </c>
      <c r="AF82" s="423">
        <f t="shared" si="334"/>
        <v>0</v>
      </c>
      <c r="AG82" s="452">
        <f t="shared" si="335"/>
        <v>0</v>
      </c>
      <c r="AH82" s="423">
        <f t="shared" si="336"/>
        <v>0</v>
      </c>
      <c r="AI82" s="452">
        <f t="shared" si="337"/>
        <v>0</v>
      </c>
      <c r="AJ82" s="423">
        <f t="shared" si="338"/>
        <v>0</v>
      </c>
    </row>
    <row r="83" spans="1:36" s="559" customFormat="1" ht="15.75" x14ac:dyDescent="0.25">
      <c r="A83" s="91">
        <f>ROW()</f>
        <v>83</v>
      </c>
      <c r="B83" s="94" t="s">
        <v>167</v>
      </c>
      <c r="C83" s="105" t="s">
        <v>340</v>
      </c>
      <c r="D83" s="430"/>
      <c r="E83" s="425"/>
      <c r="F83" s="422">
        <f>SUM(F84:F86)</f>
        <v>0</v>
      </c>
      <c r="G83" s="430"/>
      <c r="H83" s="425"/>
      <c r="I83" s="422">
        <f>SUM(I84:I86)</f>
        <v>0</v>
      </c>
      <c r="J83" s="430"/>
      <c r="K83" s="425"/>
      <c r="L83" s="422">
        <f>SUM(L84:L86)</f>
        <v>0</v>
      </c>
      <c r="M83" s="430"/>
      <c r="N83" s="425"/>
      <c r="O83" s="422">
        <f>SUM(O84:O86)</f>
        <v>0</v>
      </c>
      <c r="P83" s="430"/>
      <c r="Q83" s="425"/>
      <c r="R83" s="422">
        <f>SUM(R84:R86)</f>
        <v>0</v>
      </c>
      <c r="S83" s="430"/>
      <c r="T83" s="425"/>
      <c r="U83" s="422">
        <f>SUM(U84:U86)</f>
        <v>0</v>
      </c>
      <c r="V83" s="430">
        <f>SUM(V84:V86)</f>
        <v>0</v>
      </c>
      <c r="W83" s="425">
        <f>'Bilanz - 1. Schlüsselung'!W83</f>
        <v>0</v>
      </c>
      <c r="X83" s="451">
        <f>SUM(X84:X86)</f>
        <v>0</v>
      </c>
      <c r="Y83" s="430">
        <f t="shared" ref="Y83:Z83" si="339">SUM(Y84:Y86)</f>
        <v>0</v>
      </c>
      <c r="Z83" s="438">
        <f t="shared" si="339"/>
        <v>0</v>
      </c>
      <c r="AA83" s="422">
        <f>SUM(AA84:AA86)</f>
        <v>0</v>
      </c>
      <c r="AB83" s="430">
        <f t="shared" ref="AB83" si="340">SUM(AB84:AB86)</f>
        <v>0</v>
      </c>
      <c r="AC83" s="438">
        <f t="shared" ref="AC83" si="341">SUM(AC84:AC86)</f>
        <v>0</v>
      </c>
      <c r="AD83" s="422">
        <f>SUM(AD84:AD86)</f>
        <v>0</v>
      </c>
      <c r="AE83" s="451">
        <f t="shared" ref="AE83:AJ83" si="342">SUM(AE84:AE86)</f>
        <v>0</v>
      </c>
      <c r="AF83" s="422">
        <f t="shared" si="342"/>
        <v>0</v>
      </c>
      <c r="AG83" s="451">
        <f t="shared" si="342"/>
        <v>0</v>
      </c>
      <c r="AH83" s="422">
        <f t="shared" si="342"/>
        <v>0</v>
      </c>
      <c r="AI83" s="451">
        <f t="shared" si="342"/>
        <v>0</v>
      </c>
      <c r="AJ83" s="422">
        <f t="shared" si="342"/>
        <v>0</v>
      </c>
    </row>
    <row r="84" spans="1:36" s="559" customFormat="1" ht="31.5" x14ac:dyDescent="0.25">
      <c r="A84" s="91">
        <f>ROW()</f>
        <v>84</v>
      </c>
      <c r="B84" s="94" t="s">
        <v>450</v>
      </c>
      <c r="C84" s="105" t="s">
        <v>341</v>
      </c>
      <c r="D84" s="430"/>
      <c r="E84" s="425"/>
      <c r="F84" s="422">
        <f>D84+E84</f>
        <v>0</v>
      </c>
      <c r="G84" s="430"/>
      <c r="H84" s="425"/>
      <c r="I84" s="422">
        <f>G84+H84</f>
        <v>0</v>
      </c>
      <c r="J84" s="430"/>
      <c r="K84" s="425"/>
      <c r="L84" s="422">
        <f>J84+K84</f>
        <v>0</v>
      </c>
      <c r="M84" s="430"/>
      <c r="N84" s="425"/>
      <c r="O84" s="422">
        <f>M84+N84</f>
        <v>0</v>
      </c>
      <c r="P84" s="430"/>
      <c r="Q84" s="425"/>
      <c r="R84" s="422">
        <f>P84+Q84</f>
        <v>0</v>
      </c>
      <c r="S84" s="430"/>
      <c r="T84" s="425"/>
      <c r="U84" s="422">
        <f>S84+T84</f>
        <v>0</v>
      </c>
      <c r="V84" s="430">
        <f t="shared" ref="V84:V86" si="343">SUMIF($D$2:$U$2,"Hauptkostenstelle - Summe",D84:U84)</f>
        <v>0</v>
      </c>
      <c r="W84" s="425">
        <f>'Bilanz - 1. Schlüsselung'!W84</f>
        <v>0</v>
      </c>
      <c r="X84" s="451">
        <f t="shared" ref="X84:X86" si="344">V84-W84</f>
        <v>0</v>
      </c>
      <c r="Y84" s="430">
        <f t="shared" ref="Y84:Y86" si="345">SUMIF($D$3:$U$3,"Stromnetz - Summe",D84:U84)</f>
        <v>0</v>
      </c>
      <c r="Z84" s="424"/>
      <c r="AA84" s="422">
        <f t="shared" ref="AA84:AA86" si="346">Y84-Z84</f>
        <v>0</v>
      </c>
      <c r="AB84" s="430">
        <f t="shared" ref="AB84:AB86" si="347">SUMIF($D$3:$U$3,"Gasnetz - Summe",D84:U84)</f>
        <v>0</v>
      </c>
      <c r="AC84" s="424"/>
      <c r="AD84" s="422">
        <f>AB84-AC84</f>
        <v>0</v>
      </c>
      <c r="AE84" s="451">
        <f t="shared" ref="AE84:AE86" si="348">SUMIF($D$2:$U$2,"Hauptkostenstelle - 1. Schlüsselung",D84:U84)</f>
        <v>0</v>
      </c>
      <c r="AF84" s="422">
        <f t="shared" ref="AF84:AF86" si="349">SUMIF($D$2:$U$2,"Hauptkostenstelle - 2. Schlüsselung",D84:U84)</f>
        <v>0</v>
      </c>
      <c r="AG84" s="451">
        <f t="shared" ref="AG84:AG86" si="350">SUMIF($D$3:$U$3,"Stromnetz - 1. Schlüsselung",D84:U84)</f>
        <v>0</v>
      </c>
      <c r="AH84" s="422">
        <f t="shared" ref="AH84:AH86" si="351">SUMIF($D$3:$U$3,"Stromnetz - 2. Schlüsselung",D84:U84)</f>
        <v>0</v>
      </c>
      <c r="AI84" s="451">
        <f t="shared" ref="AI84:AI86" si="352">SUMIF($D$3:$U$3,"Gasnetz - 1. Schlüsselung",D84:U84)</f>
        <v>0</v>
      </c>
      <c r="AJ84" s="422">
        <f t="shared" ref="AJ84:AJ86" si="353">SUMIF($D$3:$U$3,"Gasnetz - 2. Schlüsselung",D84:U84)</f>
        <v>0</v>
      </c>
    </row>
    <row r="85" spans="1:36" s="559" customFormat="1" ht="15.75" x14ac:dyDescent="0.25">
      <c r="A85" s="91">
        <f>ROW()</f>
        <v>85</v>
      </c>
      <c r="B85" s="101" t="s">
        <v>451</v>
      </c>
      <c r="C85" s="105" t="s">
        <v>342</v>
      </c>
      <c r="D85" s="430"/>
      <c r="E85" s="425"/>
      <c r="F85" s="422">
        <f>D85+E85</f>
        <v>0</v>
      </c>
      <c r="G85" s="430"/>
      <c r="H85" s="425"/>
      <c r="I85" s="422">
        <f>G85+H85</f>
        <v>0</v>
      </c>
      <c r="J85" s="430"/>
      <c r="K85" s="425"/>
      <c r="L85" s="422">
        <f>J85+K85</f>
        <v>0</v>
      </c>
      <c r="M85" s="430"/>
      <c r="N85" s="425"/>
      <c r="O85" s="422">
        <f>M85+N85</f>
        <v>0</v>
      </c>
      <c r="P85" s="430"/>
      <c r="Q85" s="425"/>
      <c r="R85" s="422">
        <f>P85+Q85</f>
        <v>0</v>
      </c>
      <c r="S85" s="430"/>
      <c r="T85" s="425"/>
      <c r="U85" s="422">
        <f>S85+T85</f>
        <v>0</v>
      </c>
      <c r="V85" s="430">
        <f t="shared" si="343"/>
        <v>0</v>
      </c>
      <c r="W85" s="425">
        <f>'Bilanz - 1. Schlüsselung'!W85</f>
        <v>0</v>
      </c>
      <c r="X85" s="451">
        <f t="shared" si="344"/>
        <v>0</v>
      </c>
      <c r="Y85" s="430">
        <f t="shared" si="345"/>
        <v>0</v>
      </c>
      <c r="Z85" s="424"/>
      <c r="AA85" s="422">
        <f t="shared" si="346"/>
        <v>0</v>
      </c>
      <c r="AB85" s="430">
        <f t="shared" si="347"/>
        <v>0</v>
      </c>
      <c r="AC85" s="424"/>
      <c r="AD85" s="422">
        <f>AB85-AC85</f>
        <v>0</v>
      </c>
      <c r="AE85" s="451">
        <f t="shared" si="348"/>
        <v>0</v>
      </c>
      <c r="AF85" s="422">
        <f t="shared" si="349"/>
        <v>0</v>
      </c>
      <c r="AG85" s="451">
        <f t="shared" si="350"/>
        <v>0</v>
      </c>
      <c r="AH85" s="422">
        <f t="shared" si="351"/>
        <v>0</v>
      </c>
      <c r="AI85" s="451">
        <f t="shared" si="352"/>
        <v>0</v>
      </c>
      <c r="AJ85" s="422">
        <f t="shared" si="353"/>
        <v>0</v>
      </c>
    </row>
    <row r="86" spans="1:36" s="559" customFormat="1" ht="15.75" x14ac:dyDescent="0.25">
      <c r="A86" s="91">
        <f>ROW()</f>
        <v>86</v>
      </c>
      <c r="B86" s="94" t="s">
        <v>452</v>
      </c>
      <c r="C86" s="105" t="s">
        <v>343</v>
      </c>
      <c r="D86" s="430"/>
      <c r="E86" s="425"/>
      <c r="F86" s="422">
        <f>D86+E86</f>
        <v>0</v>
      </c>
      <c r="G86" s="430"/>
      <c r="H86" s="425"/>
      <c r="I86" s="422">
        <f>G86+H86</f>
        <v>0</v>
      </c>
      <c r="J86" s="430"/>
      <c r="K86" s="425"/>
      <c r="L86" s="422">
        <f>J86+K86</f>
        <v>0</v>
      </c>
      <c r="M86" s="430"/>
      <c r="N86" s="425"/>
      <c r="O86" s="422">
        <f>M86+N86</f>
        <v>0</v>
      </c>
      <c r="P86" s="430"/>
      <c r="Q86" s="425"/>
      <c r="R86" s="422">
        <f>P86+Q86</f>
        <v>0</v>
      </c>
      <c r="S86" s="430"/>
      <c r="T86" s="425"/>
      <c r="U86" s="422">
        <f>S86+T86</f>
        <v>0</v>
      </c>
      <c r="V86" s="430">
        <f t="shared" si="343"/>
        <v>0</v>
      </c>
      <c r="W86" s="425">
        <f>'Bilanz - 1. Schlüsselung'!W86</f>
        <v>0</v>
      </c>
      <c r="X86" s="451">
        <f t="shared" si="344"/>
        <v>0</v>
      </c>
      <c r="Y86" s="430">
        <f t="shared" si="345"/>
        <v>0</v>
      </c>
      <c r="Z86" s="424"/>
      <c r="AA86" s="422">
        <f t="shared" si="346"/>
        <v>0</v>
      </c>
      <c r="AB86" s="430">
        <f t="shared" si="347"/>
        <v>0</v>
      </c>
      <c r="AC86" s="424"/>
      <c r="AD86" s="422">
        <f>AB86-AC86</f>
        <v>0</v>
      </c>
      <c r="AE86" s="451">
        <f t="shared" si="348"/>
        <v>0</v>
      </c>
      <c r="AF86" s="422">
        <f t="shared" si="349"/>
        <v>0</v>
      </c>
      <c r="AG86" s="451">
        <f t="shared" si="350"/>
        <v>0</v>
      </c>
      <c r="AH86" s="422">
        <f t="shared" si="351"/>
        <v>0</v>
      </c>
      <c r="AI86" s="451">
        <f t="shared" si="352"/>
        <v>0</v>
      </c>
      <c r="AJ86" s="422">
        <f t="shared" si="353"/>
        <v>0</v>
      </c>
    </row>
    <row r="87" spans="1:36" s="559" customFormat="1" ht="15.75" x14ac:dyDescent="0.25">
      <c r="A87" s="91">
        <f>ROW()</f>
        <v>87</v>
      </c>
      <c r="B87" s="96" t="s">
        <v>169</v>
      </c>
      <c r="C87" s="105" t="s">
        <v>344</v>
      </c>
      <c r="D87" s="430"/>
      <c r="E87" s="425"/>
      <c r="F87" s="422">
        <f>F88+F91+F92+F95+F98+F101+F104+F107</f>
        <v>0</v>
      </c>
      <c r="G87" s="430"/>
      <c r="H87" s="425"/>
      <c r="I87" s="422">
        <f>I88+I91+I92+I95+I98+I101+I104+I107</f>
        <v>0</v>
      </c>
      <c r="J87" s="430"/>
      <c r="K87" s="425"/>
      <c r="L87" s="422">
        <f>L88+L91+L92+L95+L98+L101+L104+L107</f>
        <v>0</v>
      </c>
      <c r="M87" s="430"/>
      <c r="N87" s="425"/>
      <c r="O87" s="422">
        <f>O88+O91+O92+O95+O98+O101+O104+O107</f>
        <v>0</v>
      </c>
      <c r="P87" s="430"/>
      <c r="Q87" s="425"/>
      <c r="R87" s="422">
        <f>R88+R91+R92+R95+R98+R101+R104+R107</f>
        <v>0</v>
      </c>
      <c r="S87" s="430"/>
      <c r="T87" s="425"/>
      <c r="U87" s="422">
        <f>U88+U91+U92+U95+U98+U101+U104+U107</f>
        <v>0</v>
      </c>
      <c r="V87" s="430">
        <f>V88+V91+V92+V95+V98+V101+V104+V107</f>
        <v>0</v>
      </c>
      <c r="W87" s="425">
        <f>'Bilanz - 1. Schlüsselung'!W87</f>
        <v>0</v>
      </c>
      <c r="X87" s="451">
        <f>X88+X91+X92+X95+X98+X101+X104+X107</f>
        <v>0</v>
      </c>
      <c r="Y87" s="430">
        <f t="shared" ref="Y87:Z87" si="354">Y88+Y91+Y92+Y95+Y98+Y101+Y104+Y107</f>
        <v>0</v>
      </c>
      <c r="Z87" s="438">
        <f t="shared" si="354"/>
        <v>0</v>
      </c>
      <c r="AA87" s="422">
        <f>AA88+AA91+AA92+AA95+AA98+AA101+AA104+AA107</f>
        <v>0</v>
      </c>
      <c r="AB87" s="430">
        <f t="shared" ref="AB87" si="355">AB88+AB91+AB92+AB95+AB98+AB101+AB104+AB107</f>
        <v>0</v>
      </c>
      <c r="AC87" s="438">
        <f t="shared" ref="AC87" si="356">AC88+AC91+AC92+AC95+AC98+AC101+AC104+AC107</f>
        <v>0</v>
      </c>
      <c r="AD87" s="422">
        <f>AD88+AD91+AD92+AD95+AD98+AD101+AD104+AD107</f>
        <v>0</v>
      </c>
      <c r="AE87" s="451">
        <f t="shared" ref="AE87:AJ87" si="357">AE88+AE91+AE92+AE95+AE98+AE101+AE104+AE107</f>
        <v>0</v>
      </c>
      <c r="AF87" s="422">
        <f t="shared" si="357"/>
        <v>0</v>
      </c>
      <c r="AG87" s="451">
        <f t="shared" si="357"/>
        <v>0</v>
      </c>
      <c r="AH87" s="422">
        <f t="shared" si="357"/>
        <v>0</v>
      </c>
      <c r="AI87" s="451">
        <f t="shared" si="357"/>
        <v>0</v>
      </c>
      <c r="AJ87" s="422">
        <f t="shared" si="357"/>
        <v>0</v>
      </c>
    </row>
    <row r="88" spans="1:36" s="559" customFormat="1" ht="15.75" x14ac:dyDescent="0.25">
      <c r="A88" s="91">
        <f>ROW()</f>
        <v>88</v>
      </c>
      <c r="B88" s="94" t="s">
        <v>171</v>
      </c>
      <c r="C88" s="105" t="s">
        <v>345</v>
      </c>
      <c r="D88" s="430"/>
      <c r="E88" s="425"/>
      <c r="F88" s="422">
        <f>SUM(F89:F90)</f>
        <v>0</v>
      </c>
      <c r="G88" s="430"/>
      <c r="H88" s="425"/>
      <c r="I88" s="422">
        <f>SUM(I89:I90)</f>
        <v>0</v>
      </c>
      <c r="J88" s="430"/>
      <c r="K88" s="425"/>
      <c r="L88" s="422">
        <f>SUM(L89:L90)</f>
        <v>0</v>
      </c>
      <c r="M88" s="430"/>
      <c r="N88" s="425"/>
      <c r="O88" s="422">
        <f>SUM(O89:O90)</f>
        <v>0</v>
      </c>
      <c r="P88" s="430"/>
      <c r="Q88" s="425"/>
      <c r="R88" s="422">
        <f>SUM(R89:R90)</f>
        <v>0</v>
      </c>
      <c r="S88" s="430"/>
      <c r="T88" s="425"/>
      <c r="U88" s="422">
        <f>SUM(U89:U90)</f>
        <v>0</v>
      </c>
      <c r="V88" s="430">
        <f>SUM(V89:V90)</f>
        <v>0</v>
      </c>
      <c r="W88" s="425">
        <f>'Bilanz - 1. Schlüsselung'!W88</f>
        <v>0</v>
      </c>
      <c r="X88" s="451">
        <f>SUM(X89:X90)</f>
        <v>0</v>
      </c>
      <c r="Y88" s="430">
        <f t="shared" ref="Y88:Z88" si="358">SUM(Y89:Y90)</f>
        <v>0</v>
      </c>
      <c r="Z88" s="438">
        <f t="shared" si="358"/>
        <v>0</v>
      </c>
      <c r="AA88" s="422">
        <f>SUM(AA89:AA90)</f>
        <v>0</v>
      </c>
      <c r="AB88" s="430">
        <f t="shared" ref="AB88" si="359">SUM(AB89:AB90)</f>
        <v>0</v>
      </c>
      <c r="AC88" s="438">
        <f t="shared" ref="AC88" si="360">SUM(AC89:AC90)</f>
        <v>0</v>
      </c>
      <c r="AD88" s="422">
        <f>SUM(AD89:AD90)</f>
        <v>0</v>
      </c>
      <c r="AE88" s="451">
        <f t="shared" ref="AE88:AJ88" si="361">SUM(AE89:AE90)</f>
        <v>0</v>
      </c>
      <c r="AF88" s="422">
        <f t="shared" si="361"/>
        <v>0</v>
      </c>
      <c r="AG88" s="451">
        <f t="shared" si="361"/>
        <v>0</v>
      </c>
      <c r="AH88" s="422">
        <f t="shared" si="361"/>
        <v>0</v>
      </c>
      <c r="AI88" s="451">
        <f t="shared" si="361"/>
        <v>0</v>
      </c>
      <c r="AJ88" s="422">
        <f t="shared" si="361"/>
        <v>0</v>
      </c>
    </row>
    <row r="89" spans="1:36" s="559" customFormat="1" ht="15.75" x14ac:dyDescent="0.25">
      <c r="A89" s="91">
        <f>ROW()</f>
        <v>89</v>
      </c>
      <c r="B89" s="94" t="s">
        <v>455</v>
      </c>
      <c r="C89" s="105" t="s">
        <v>346</v>
      </c>
      <c r="D89" s="430"/>
      <c r="E89" s="425"/>
      <c r="F89" s="422">
        <f>D89+E89</f>
        <v>0</v>
      </c>
      <c r="G89" s="430"/>
      <c r="H89" s="425"/>
      <c r="I89" s="422">
        <f>G89+H89</f>
        <v>0</v>
      </c>
      <c r="J89" s="430"/>
      <c r="K89" s="425"/>
      <c r="L89" s="422">
        <f>J89+K89</f>
        <v>0</v>
      </c>
      <c r="M89" s="430"/>
      <c r="N89" s="425"/>
      <c r="O89" s="422">
        <f>M89+N89</f>
        <v>0</v>
      </c>
      <c r="P89" s="430"/>
      <c r="Q89" s="425"/>
      <c r="R89" s="422">
        <f>P89+Q89</f>
        <v>0</v>
      </c>
      <c r="S89" s="430"/>
      <c r="T89" s="425"/>
      <c r="U89" s="422">
        <f>S89+T89</f>
        <v>0</v>
      </c>
      <c r="V89" s="430">
        <f t="shared" ref="V89:V91" si="362">SUMIF($D$2:$U$2,"Hauptkostenstelle - Summe",D89:U89)</f>
        <v>0</v>
      </c>
      <c r="W89" s="425">
        <f>'Bilanz - 1. Schlüsselung'!W89</f>
        <v>0</v>
      </c>
      <c r="X89" s="451">
        <f t="shared" ref="X89:X91" si="363">V89-W89</f>
        <v>0</v>
      </c>
      <c r="Y89" s="430">
        <f t="shared" ref="Y89:Y91" si="364">SUMIF($D$3:$U$3,"Stromnetz - Summe",D89:U89)</f>
        <v>0</v>
      </c>
      <c r="Z89" s="424"/>
      <c r="AA89" s="422">
        <f t="shared" ref="AA89:AA91" si="365">Y89-Z89</f>
        <v>0</v>
      </c>
      <c r="AB89" s="430">
        <f t="shared" ref="AB89:AB91" si="366">SUMIF($D$3:$U$3,"Gasnetz - Summe",D89:U89)</f>
        <v>0</v>
      </c>
      <c r="AC89" s="424"/>
      <c r="AD89" s="422">
        <f>AB89-AC89</f>
        <v>0</v>
      </c>
      <c r="AE89" s="451">
        <f t="shared" ref="AE89:AE91" si="367">SUMIF($D$2:$U$2,"Hauptkostenstelle - 1. Schlüsselung",D89:U89)</f>
        <v>0</v>
      </c>
      <c r="AF89" s="422">
        <f t="shared" ref="AF89:AF91" si="368">SUMIF($D$2:$U$2,"Hauptkostenstelle - 2. Schlüsselung",D89:U89)</f>
        <v>0</v>
      </c>
      <c r="AG89" s="451">
        <f t="shared" ref="AG89:AG91" si="369">SUMIF($D$3:$U$3,"Stromnetz - 1. Schlüsselung",D89:U89)</f>
        <v>0</v>
      </c>
      <c r="AH89" s="422">
        <f t="shared" ref="AH89:AH91" si="370">SUMIF($D$3:$U$3,"Stromnetz - 2. Schlüsselung",D89:U89)</f>
        <v>0</v>
      </c>
      <c r="AI89" s="451">
        <f t="shared" ref="AI89:AI91" si="371">SUMIF($D$3:$U$3,"Gasnetz - 1. Schlüsselung",D89:U89)</f>
        <v>0</v>
      </c>
      <c r="AJ89" s="422">
        <f t="shared" ref="AJ89:AJ91" si="372">SUMIF($D$3:$U$3,"Gasnetz - 2. Schlüsselung",D89:U89)</f>
        <v>0</v>
      </c>
    </row>
    <row r="90" spans="1:36" s="93" customFormat="1" ht="15.75" x14ac:dyDescent="0.2">
      <c r="A90" s="91">
        <f>ROW()</f>
        <v>90</v>
      </c>
      <c r="B90" s="95" t="s">
        <v>456</v>
      </c>
      <c r="C90" s="107" t="s">
        <v>14</v>
      </c>
      <c r="D90" s="430"/>
      <c r="E90" s="425"/>
      <c r="F90" s="423">
        <f>D90+E90</f>
        <v>0</v>
      </c>
      <c r="G90" s="430"/>
      <c r="H90" s="425"/>
      <c r="I90" s="423">
        <f>G90+H90</f>
        <v>0</v>
      </c>
      <c r="J90" s="430"/>
      <c r="K90" s="425"/>
      <c r="L90" s="423">
        <f>J90+K90</f>
        <v>0</v>
      </c>
      <c r="M90" s="430"/>
      <c r="N90" s="425"/>
      <c r="O90" s="423">
        <f>M90+N90</f>
        <v>0</v>
      </c>
      <c r="P90" s="430"/>
      <c r="Q90" s="425"/>
      <c r="R90" s="423">
        <f>P90+Q90</f>
        <v>0</v>
      </c>
      <c r="S90" s="430"/>
      <c r="T90" s="425"/>
      <c r="U90" s="423">
        <f>S90+T90</f>
        <v>0</v>
      </c>
      <c r="V90" s="431">
        <f t="shared" si="362"/>
        <v>0</v>
      </c>
      <c r="W90" s="427">
        <f>'Bilanz - 1. Schlüsselung'!W90</f>
        <v>0</v>
      </c>
      <c r="X90" s="452">
        <f t="shared" si="363"/>
        <v>0</v>
      </c>
      <c r="Y90" s="431">
        <f t="shared" si="364"/>
        <v>0</v>
      </c>
      <c r="Z90" s="426"/>
      <c r="AA90" s="423">
        <f t="shared" si="365"/>
        <v>0</v>
      </c>
      <c r="AB90" s="431">
        <f t="shared" si="366"/>
        <v>0</v>
      </c>
      <c r="AC90" s="426"/>
      <c r="AD90" s="423">
        <f>AB90-AC90</f>
        <v>0</v>
      </c>
      <c r="AE90" s="452">
        <f t="shared" si="367"/>
        <v>0</v>
      </c>
      <c r="AF90" s="423">
        <f t="shared" si="368"/>
        <v>0</v>
      </c>
      <c r="AG90" s="452">
        <f t="shared" si="369"/>
        <v>0</v>
      </c>
      <c r="AH90" s="423">
        <f t="shared" si="370"/>
        <v>0</v>
      </c>
      <c r="AI90" s="452">
        <f t="shared" si="371"/>
        <v>0</v>
      </c>
      <c r="AJ90" s="423">
        <f t="shared" si="372"/>
        <v>0</v>
      </c>
    </row>
    <row r="91" spans="1:36" s="559" customFormat="1" ht="15.75" x14ac:dyDescent="0.25">
      <c r="A91" s="91">
        <f>ROW()</f>
        <v>91</v>
      </c>
      <c r="B91" s="94" t="s">
        <v>172</v>
      </c>
      <c r="C91" s="105" t="s">
        <v>347</v>
      </c>
      <c r="D91" s="430"/>
      <c r="E91" s="425"/>
      <c r="F91" s="422">
        <f>D91+E91</f>
        <v>0</v>
      </c>
      <c r="G91" s="430"/>
      <c r="H91" s="425"/>
      <c r="I91" s="422">
        <f>G91+H91</f>
        <v>0</v>
      </c>
      <c r="J91" s="430"/>
      <c r="K91" s="425"/>
      <c r="L91" s="422">
        <f>J91+K91</f>
        <v>0</v>
      </c>
      <c r="M91" s="430"/>
      <c r="N91" s="425"/>
      <c r="O91" s="422">
        <f>M91+N91</f>
        <v>0</v>
      </c>
      <c r="P91" s="430"/>
      <c r="Q91" s="425"/>
      <c r="R91" s="422">
        <f>P91+Q91</f>
        <v>0</v>
      </c>
      <c r="S91" s="430"/>
      <c r="T91" s="425"/>
      <c r="U91" s="422">
        <f>S91+T91</f>
        <v>0</v>
      </c>
      <c r="V91" s="430">
        <f t="shared" si="362"/>
        <v>0</v>
      </c>
      <c r="W91" s="425">
        <f>'Bilanz - 1. Schlüsselung'!W91</f>
        <v>0</v>
      </c>
      <c r="X91" s="451">
        <f t="shared" si="363"/>
        <v>0</v>
      </c>
      <c r="Y91" s="430">
        <f t="shared" si="364"/>
        <v>0</v>
      </c>
      <c r="Z91" s="424"/>
      <c r="AA91" s="422">
        <f t="shared" si="365"/>
        <v>0</v>
      </c>
      <c r="AB91" s="430">
        <f t="shared" si="366"/>
        <v>0</v>
      </c>
      <c r="AC91" s="424"/>
      <c r="AD91" s="422">
        <f>AB91-AC91</f>
        <v>0</v>
      </c>
      <c r="AE91" s="451">
        <f t="shared" si="367"/>
        <v>0</v>
      </c>
      <c r="AF91" s="422">
        <f t="shared" si="368"/>
        <v>0</v>
      </c>
      <c r="AG91" s="451">
        <f t="shared" si="369"/>
        <v>0</v>
      </c>
      <c r="AH91" s="422">
        <f t="shared" si="370"/>
        <v>0</v>
      </c>
      <c r="AI91" s="451">
        <f t="shared" si="371"/>
        <v>0</v>
      </c>
      <c r="AJ91" s="422">
        <f t="shared" si="372"/>
        <v>0</v>
      </c>
    </row>
    <row r="92" spans="1:36" s="559" customFormat="1" ht="15.75" x14ac:dyDescent="0.25">
      <c r="A92" s="91">
        <f>ROW()</f>
        <v>92</v>
      </c>
      <c r="B92" s="94" t="s">
        <v>174</v>
      </c>
      <c r="C92" s="105" t="s">
        <v>348</v>
      </c>
      <c r="D92" s="430"/>
      <c r="E92" s="425"/>
      <c r="F92" s="422">
        <f>F93+F94</f>
        <v>0</v>
      </c>
      <c r="G92" s="430"/>
      <c r="H92" s="425"/>
      <c r="I92" s="422">
        <f>I93+I94</f>
        <v>0</v>
      </c>
      <c r="J92" s="430"/>
      <c r="K92" s="425"/>
      <c r="L92" s="422">
        <f>L93+L94</f>
        <v>0</v>
      </c>
      <c r="M92" s="430"/>
      <c r="N92" s="425"/>
      <c r="O92" s="422">
        <f>O93+O94</f>
        <v>0</v>
      </c>
      <c r="P92" s="430"/>
      <c r="Q92" s="425"/>
      <c r="R92" s="422">
        <f>R93+R94</f>
        <v>0</v>
      </c>
      <c r="S92" s="430"/>
      <c r="T92" s="425"/>
      <c r="U92" s="422">
        <f>U93+U94</f>
        <v>0</v>
      </c>
      <c r="V92" s="430">
        <f>V93+V94</f>
        <v>0</v>
      </c>
      <c r="W92" s="425">
        <f>'Bilanz - 1. Schlüsselung'!W92</f>
        <v>0</v>
      </c>
      <c r="X92" s="451">
        <f>X93+X94</f>
        <v>0</v>
      </c>
      <c r="Y92" s="430">
        <f t="shared" ref="Y92:Z92" si="373">Y93+Y94</f>
        <v>0</v>
      </c>
      <c r="Z92" s="425">
        <f t="shared" si="373"/>
        <v>0</v>
      </c>
      <c r="AA92" s="422">
        <f>AA93+AA94</f>
        <v>0</v>
      </c>
      <c r="AB92" s="430">
        <f t="shared" ref="AB92" si="374">AB93+AB94</f>
        <v>0</v>
      </c>
      <c r="AC92" s="425">
        <f t="shared" ref="AC92" si="375">AC93+AC94</f>
        <v>0</v>
      </c>
      <c r="AD92" s="422">
        <f>AD93+AD94</f>
        <v>0</v>
      </c>
      <c r="AE92" s="451">
        <f t="shared" ref="AE92:AJ92" si="376">AE93+AE94</f>
        <v>0</v>
      </c>
      <c r="AF92" s="422">
        <f t="shared" si="376"/>
        <v>0</v>
      </c>
      <c r="AG92" s="451">
        <f t="shared" si="376"/>
        <v>0</v>
      </c>
      <c r="AH92" s="422">
        <f t="shared" si="376"/>
        <v>0</v>
      </c>
      <c r="AI92" s="451">
        <f t="shared" si="376"/>
        <v>0</v>
      </c>
      <c r="AJ92" s="422">
        <f t="shared" si="376"/>
        <v>0</v>
      </c>
    </row>
    <row r="93" spans="1:36" s="93" customFormat="1" ht="15.75" x14ac:dyDescent="0.2">
      <c r="A93" s="91">
        <f>ROW()</f>
        <v>93</v>
      </c>
      <c r="B93" s="95" t="s">
        <v>457</v>
      </c>
      <c r="C93" s="107" t="s">
        <v>269</v>
      </c>
      <c r="D93" s="430"/>
      <c r="E93" s="425"/>
      <c r="F93" s="423">
        <f>D93+E93</f>
        <v>0</v>
      </c>
      <c r="G93" s="430"/>
      <c r="H93" s="425"/>
      <c r="I93" s="423">
        <f>G93+H93</f>
        <v>0</v>
      </c>
      <c r="J93" s="430"/>
      <c r="K93" s="425"/>
      <c r="L93" s="423">
        <f>J93+K93</f>
        <v>0</v>
      </c>
      <c r="M93" s="430"/>
      <c r="N93" s="425"/>
      <c r="O93" s="423">
        <f>M93+N93</f>
        <v>0</v>
      </c>
      <c r="P93" s="430"/>
      <c r="Q93" s="425"/>
      <c r="R93" s="423">
        <f>P93+Q93</f>
        <v>0</v>
      </c>
      <c r="S93" s="430"/>
      <c r="T93" s="425"/>
      <c r="U93" s="423">
        <f>S93+T93</f>
        <v>0</v>
      </c>
      <c r="V93" s="431">
        <f t="shared" ref="V93:V94" si="377">SUMIF($D$2:$U$2,"Hauptkostenstelle - Summe",D93:U93)</f>
        <v>0</v>
      </c>
      <c r="W93" s="427">
        <f>'Bilanz - 1. Schlüsselung'!W93</f>
        <v>0</v>
      </c>
      <c r="X93" s="452">
        <f t="shared" ref="X93:X94" si="378">V93-W93</f>
        <v>0</v>
      </c>
      <c r="Y93" s="431">
        <f t="shared" ref="Y93:Y94" si="379">SUMIF($D$3:$U$3,"Stromnetz - Summe",D93:U93)</f>
        <v>0</v>
      </c>
      <c r="Z93" s="426"/>
      <c r="AA93" s="423">
        <f t="shared" ref="AA93:AA94" si="380">Y93-Z93</f>
        <v>0</v>
      </c>
      <c r="AB93" s="431">
        <f t="shared" ref="AB93:AB94" si="381">SUMIF($D$3:$U$3,"Gasnetz - Summe",D93:U93)</f>
        <v>0</v>
      </c>
      <c r="AC93" s="426"/>
      <c r="AD93" s="423">
        <f>AB93-AC93</f>
        <v>0</v>
      </c>
      <c r="AE93" s="452">
        <f t="shared" ref="AE93:AE94" si="382">SUMIF($D$2:$U$2,"Hauptkostenstelle - 1. Schlüsselung",D93:U93)</f>
        <v>0</v>
      </c>
      <c r="AF93" s="423">
        <f t="shared" ref="AF93:AF94" si="383">SUMIF($D$2:$U$2,"Hauptkostenstelle - 2. Schlüsselung",D93:U93)</f>
        <v>0</v>
      </c>
      <c r="AG93" s="452">
        <f t="shared" ref="AG93:AG94" si="384">SUMIF($D$3:$U$3,"Stromnetz - 1. Schlüsselung",D93:U93)</f>
        <v>0</v>
      </c>
      <c r="AH93" s="423">
        <f t="shared" ref="AH93:AH94" si="385">SUMIF($D$3:$U$3,"Stromnetz - 2. Schlüsselung",D93:U93)</f>
        <v>0</v>
      </c>
      <c r="AI93" s="452">
        <f t="shared" ref="AI93:AI94" si="386">SUMIF($D$3:$U$3,"Gasnetz - 1. Schlüsselung",D93:U93)</f>
        <v>0</v>
      </c>
      <c r="AJ93" s="423">
        <f t="shared" ref="AJ93:AJ94" si="387">SUMIF($D$3:$U$3,"Gasnetz - 2. Schlüsselung",D93:U93)</f>
        <v>0</v>
      </c>
    </row>
    <row r="94" spans="1:36" s="93" customFormat="1" ht="15.75" x14ac:dyDescent="0.2">
      <c r="A94" s="91">
        <f>ROW()</f>
        <v>94</v>
      </c>
      <c r="B94" s="95" t="s">
        <v>458</v>
      </c>
      <c r="C94" s="107" t="s">
        <v>270</v>
      </c>
      <c r="D94" s="430"/>
      <c r="E94" s="425"/>
      <c r="F94" s="423">
        <f>D94+E94</f>
        <v>0</v>
      </c>
      <c r="G94" s="430"/>
      <c r="H94" s="425"/>
      <c r="I94" s="423">
        <f>G94+H94</f>
        <v>0</v>
      </c>
      <c r="J94" s="430"/>
      <c r="K94" s="425"/>
      <c r="L94" s="423">
        <f>J94+K94</f>
        <v>0</v>
      </c>
      <c r="M94" s="430"/>
      <c r="N94" s="425"/>
      <c r="O94" s="423">
        <f>M94+N94</f>
        <v>0</v>
      </c>
      <c r="P94" s="430"/>
      <c r="Q94" s="425"/>
      <c r="R94" s="423">
        <f>P94+Q94</f>
        <v>0</v>
      </c>
      <c r="S94" s="430"/>
      <c r="T94" s="425"/>
      <c r="U94" s="423">
        <f>S94+T94</f>
        <v>0</v>
      </c>
      <c r="V94" s="431">
        <f t="shared" si="377"/>
        <v>0</v>
      </c>
      <c r="W94" s="427">
        <f>'Bilanz - 1. Schlüsselung'!W94</f>
        <v>0</v>
      </c>
      <c r="X94" s="452">
        <f t="shared" si="378"/>
        <v>0</v>
      </c>
      <c r="Y94" s="431">
        <f t="shared" si="379"/>
        <v>0</v>
      </c>
      <c r="Z94" s="426"/>
      <c r="AA94" s="423">
        <f t="shared" si="380"/>
        <v>0</v>
      </c>
      <c r="AB94" s="431">
        <f t="shared" si="381"/>
        <v>0</v>
      </c>
      <c r="AC94" s="426"/>
      <c r="AD94" s="423">
        <f>AB94-AC94</f>
        <v>0</v>
      </c>
      <c r="AE94" s="452">
        <f t="shared" si="382"/>
        <v>0</v>
      </c>
      <c r="AF94" s="423">
        <f t="shared" si="383"/>
        <v>0</v>
      </c>
      <c r="AG94" s="452">
        <f t="shared" si="384"/>
        <v>0</v>
      </c>
      <c r="AH94" s="423">
        <f t="shared" si="385"/>
        <v>0</v>
      </c>
      <c r="AI94" s="452">
        <f t="shared" si="386"/>
        <v>0</v>
      </c>
      <c r="AJ94" s="423">
        <f t="shared" si="387"/>
        <v>0</v>
      </c>
    </row>
    <row r="95" spans="1:36" s="559" customFormat="1" ht="31.5" x14ac:dyDescent="0.25">
      <c r="A95" s="91">
        <f>ROW()</f>
        <v>95</v>
      </c>
      <c r="B95" s="94" t="s">
        <v>459</v>
      </c>
      <c r="C95" s="105" t="s">
        <v>349</v>
      </c>
      <c r="D95" s="430"/>
      <c r="E95" s="425"/>
      <c r="F95" s="422">
        <f>F96+F97</f>
        <v>0</v>
      </c>
      <c r="G95" s="430"/>
      <c r="H95" s="425"/>
      <c r="I95" s="422">
        <f>I96+I97</f>
        <v>0</v>
      </c>
      <c r="J95" s="430"/>
      <c r="K95" s="425"/>
      <c r="L95" s="422">
        <f>L96+L97</f>
        <v>0</v>
      </c>
      <c r="M95" s="430"/>
      <c r="N95" s="425"/>
      <c r="O95" s="422">
        <f>O96+O97</f>
        <v>0</v>
      </c>
      <c r="P95" s="430"/>
      <c r="Q95" s="425"/>
      <c r="R95" s="422">
        <f>R96+R97</f>
        <v>0</v>
      </c>
      <c r="S95" s="430"/>
      <c r="T95" s="425"/>
      <c r="U95" s="422">
        <f>U96+U97</f>
        <v>0</v>
      </c>
      <c r="V95" s="430">
        <f>V96+V97</f>
        <v>0</v>
      </c>
      <c r="W95" s="425">
        <f>'Bilanz - 1. Schlüsselung'!W95</f>
        <v>0</v>
      </c>
      <c r="X95" s="451">
        <f>X96+X97</f>
        <v>0</v>
      </c>
      <c r="Y95" s="430">
        <f t="shared" ref="Y95:Z95" si="388">Y96+Y97</f>
        <v>0</v>
      </c>
      <c r="Z95" s="425">
        <f t="shared" si="388"/>
        <v>0</v>
      </c>
      <c r="AA95" s="422">
        <f>AA96+AA97</f>
        <v>0</v>
      </c>
      <c r="AB95" s="430">
        <f t="shared" ref="AB95" si="389">AB96+AB97</f>
        <v>0</v>
      </c>
      <c r="AC95" s="425">
        <f t="shared" ref="AC95" si="390">AC96+AC97</f>
        <v>0</v>
      </c>
      <c r="AD95" s="422">
        <f>AD96+AD97</f>
        <v>0</v>
      </c>
      <c r="AE95" s="451">
        <f t="shared" ref="AE95:AJ95" si="391">AE96+AE97</f>
        <v>0</v>
      </c>
      <c r="AF95" s="422">
        <f t="shared" si="391"/>
        <v>0</v>
      </c>
      <c r="AG95" s="451">
        <f t="shared" si="391"/>
        <v>0</v>
      </c>
      <c r="AH95" s="422">
        <f t="shared" si="391"/>
        <v>0</v>
      </c>
      <c r="AI95" s="451">
        <f t="shared" si="391"/>
        <v>0</v>
      </c>
      <c r="AJ95" s="422">
        <f t="shared" si="391"/>
        <v>0</v>
      </c>
    </row>
    <row r="96" spans="1:36" s="93" customFormat="1" ht="15.75" x14ac:dyDescent="0.2">
      <c r="A96" s="91">
        <f>ROW()</f>
        <v>96</v>
      </c>
      <c r="B96" s="95" t="s">
        <v>460</v>
      </c>
      <c r="C96" s="107" t="s">
        <v>269</v>
      </c>
      <c r="D96" s="430"/>
      <c r="E96" s="425"/>
      <c r="F96" s="423">
        <f>D96+E96</f>
        <v>0</v>
      </c>
      <c r="G96" s="430"/>
      <c r="H96" s="425"/>
      <c r="I96" s="423">
        <f>G96+H96</f>
        <v>0</v>
      </c>
      <c r="J96" s="430"/>
      <c r="K96" s="425"/>
      <c r="L96" s="423">
        <f>J96+K96</f>
        <v>0</v>
      </c>
      <c r="M96" s="430"/>
      <c r="N96" s="425"/>
      <c r="O96" s="423">
        <f>M96+N96</f>
        <v>0</v>
      </c>
      <c r="P96" s="430"/>
      <c r="Q96" s="425"/>
      <c r="R96" s="423">
        <f>P96+Q96</f>
        <v>0</v>
      </c>
      <c r="S96" s="430"/>
      <c r="T96" s="425"/>
      <c r="U96" s="423">
        <f>S96+T96</f>
        <v>0</v>
      </c>
      <c r="V96" s="431">
        <f t="shared" ref="V96:V97" si="392">SUMIF($D$2:$U$2,"Hauptkostenstelle - Summe",D96:U96)</f>
        <v>0</v>
      </c>
      <c r="W96" s="427">
        <f>'Bilanz - 1. Schlüsselung'!W96</f>
        <v>0</v>
      </c>
      <c r="X96" s="452">
        <f t="shared" ref="X96:X97" si="393">V96-W96</f>
        <v>0</v>
      </c>
      <c r="Y96" s="431">
        <f t="shared" ref="Y96:Y97" si="394">SUMIF($D$3:$U$3,"Stromnetz - Summe",D96:U96)</f>
        <v>0</v>
      </c>
      <c r="Z96" s="426"/>
      <c r="AA96" s="423">
        <f t="shared" ref="AA96:AA97" si="395">Y96-Z96</f>
        <v>0</v>
      </c>
      <c r="AB96" s="431">
        <f t="shared" ref="AB96:AB97" si="396">SUMIF($D$3:$U$3,"Gasnetz - Summe",D96:U96)</f>
        <v>0</v>
      </c>
      <c r="AC96" s="426"/>
      <c r="AD96" s="423">
        <f>AB96-AC96</f>
        <v>0</v>
      </c>
      <c r="AE96" s="452">
        <f t="shared" ref="AE96:AE97" si="397">SUMIF($D$2:$U$2,"Hauptkostenstelle - 1. Schlüsselung",D96:U96)</f>
        <v>0</v>
      </c>
      <c r="AF96" s="423">
        <f t="shared" ref="AF96:AF97" si="398">SUMIF($D$2:$U$2,"Hauptkostenstelle - 2. Schlüsselung",D96:U96)</f>
        <v>0</v>
      </c>
      <c r="AG96" s="452">
        <f t="shared" ref="AG96:AG97" si="399">SUMIF($D$3:$U$3,"Stromnetz - 1. Schlüsselung",D96:U96)</f>
        <v>0</v>
      </c>
      <c r="AH96" s="423">
        <f t="shared" ref="AH96:AH97" si="400">SUMIF($D$3:$U$3,"Stromnetz - 2. Schlüsselung",D96:U96)</f>
        <v>0</v>
      </c>
      <c r="AI96" s="452">
        <f t="shared" ref="AI96:AI97" si="401">SUMIF($D$3:$U$3,"Gasnetz - 1. Schlüsselung",D96:U96)</f>
        <v>0</v>
      </c>
      <c r="AJ96" s="423">
        <f t="shared" ref="AJ96:AJ97" si="402">SUMIF($D$3:$U$3,"Gasnetz - 2. Schlüsselung",D96:U96)</f>
        <v>0</v>
      </c>
    </row>
    <row r="97" spans="1:36" s="93" customFormat="1" ht="15.75" x14ac:dyDescent="0.2">
      <c r="A97" s="91">
        <f>ROW()</f>
        <v>97</v>
      </c>
      <c r="B97" s="95" t="s">
        <v>461</v>
      </c>
      <c r="C97" s="107" t="s">
        <v>270</v>
      </c>
      <c r="D97" s="430"/>
      <c r="E97" s="425"/>
      <c r="F97" s="423">
        <f>D97+E97</f>
        <v>0</v>
      </c>
      <c r="G97" s="430"/>
      <c r="H97" s="425"/>
      <c r="I97" s="423">
        <f>G97+H97</f>
        <v>0</v>
      </c>
      <c r="J97" s="430"/>
      <c r="K97" s="425"/>
      <c r="L97" s="423">
        <f>J97+K97</f>
        <v>0</v>
      </c>
      <c r="M97" s="430"/>
      <c r="N97" s="425"/>
      <c r="O97" s="423">
        <f>M97+N97</f>
        <v>0</v>
      </c>
      <c r="P97" s="430"/>
      <c r="Q97" s="425"/>
      <c r="R97" s="423">
        <f>P97+Q97</f>
        <v>0</v>
      </c>
      <c r="S97" s="430"/>
      <c r="T97" s="425"/>
      <c r="U97" s="423">
        <f>S97+T97</f>
        <v>0</v>
      </c>
      <c r="V97" s="431">
        <f t="shared" si="392"/>
        <v>0</v>
      </c>
      <c r="W97" s="427">
        <f>'Bilanz - 1. Schlüsselung'!W97</f>
        <v>0</v>
      </c>
      <c r="X97" s="452">
        <f t="shared" si="393"/>
        <v>0</v>
      </c>
      <c r="Y97" s="431">
        <f t="shared" si="394"/>
        <v>0</v>
      </c>
      <c r="Z97" s="426"/>
      <c r="AA97" s="423">
        <f t="shared" si="395"/>
        <v>0</v>
      </c>
      <c r="AB97" s="431">
        <f t="shared" si="396"/>
        <v>0</v>
      </c>
      <c r="AC97" s="426"/>
      <c r="AD97" s="423">
        <f>AB97-AC97</f>
        <v>0</v>
      </c>
      <c r="AE97" s="452">
        <f t="shared" si="397"/>
        <v>0</v>
      </c>
      <c r="AF97" s="423">
        <f t="shared" si="398"/>
        <v>0</v>
      </c>
      <c r="AG97" s="452">
        <f t="shared" si="399"/>
        <v>0</v>
      </c>
      <c r="AH97" s="423">
        <f t="shared" si="400"/>
        <v>0</v>
      </c>
      <c r="AI97" s="452">
        <f t="shared" si="401"/>
        <v>0</v>
      </c>
      <c r="AJ97" s="423">
        <f t="shared" si="402"/>
        <v>0</v>
      </c>
    </row>
    <row r="98" spans="1:36" s="559" customFormat="1" ht="47.25" x14ac:dyDescent="0.25">
      <c r="A98" s="91">
        <f>ROW()</f>
        <v>98</v>
      </c>
      <c r="B98" s="94" t="s">
        <v>462</v>
      </c>
      <c r="C98" s="105" t="s">
        <v>350</v>
      </c>
      <c r="D98" s="430"/>
      <c r="E98" s="425"/>
      <c r="F98" s="422">
        <f>F99+F100</f>
        <v>0</v>
      </c>
      <c r="G98" s="430"/>
      <c r="H98" s="425"/>
      <c r="I98" s="422">
        <f>I99+I100</f>
        <v>0</v>
      </c>
      <c r="J98" s="430"/>
      <c r="K98" s="425"/>
      <c r="L98" s="422">
        <f>L99+L100</f>
        <v>0</v>
      </c>
      <c r="M98" s="430"/>
      <c r="N98" s="425"/>
      <c r="O98" s="422">
        <f>O99+O100</f>
        <v>0</v>
      </c>
      <c r="P98" s="430"/>
      <c r="Q98" s="425"/>
      <c r="R98" s="422">
        <f>R99+R100</f>
        <v>0</v>
      </c>
      <c r="S98" s="430"/>
      <c r="T98" s="425"/>
      <c r="U98" s="422">
        <f>U99+U100</f>
        <v>0</v>
      </c>
      <c r="V98" s="430">
        <f>V99+V100</f>
        <v>0</v>
      </c>
      <c r="W98" s="425">
        <f>'Bilanz - 1. Schlüsselung'!W98</f>
        <v>0</v>
      </c>
      <c r="X98" s="451">
        <f>X99+X100</f>
        <v>0</v>
      </c>
      <c r="Y98" s="430">
        <f t="shared" ref="Y98:Z98" si="403">Y99+Y100</f>
        <v>0</v>
      </c>
      <c r="Z98" s="425">
        <f t="shared" si="403"/>
        <v>0</v>
      </c>
      <c r="AA98" s="422">
        <f>AA99+AA100</f>
        <v>0</v>
      </c>
      <c r="AB98" s="430">
        <f t="shared" ref="AB98" si="404">AB99+AB100</f>
        <v>0</v>
      </c>
      <c r="AC98" s="425">
        <f t="shared" ref="AC98" si="405">AC99+AC100</f>
        <v>0</v>
      </c>
      <c r="AD98" s="422">
        <f>AD99+AD100</f>
        <v>0</v>
      </c>
      <c r="AE98" s="451">
        <f t="shared" ref="AE98:AJ98" si="406">AE99+AE100</f>
        <v>0</v>
      </c>
      <c r="AF98" s="422">
        <f t="shared" si="406"/>
        <v>0</v>
      </c>
      <c r="AG98" s="451">
        <f t="shared" si="406"/>
        <v>0</v>
      </c>
      <c r="AH98" s="422">
        <f t="shared" si="406"/>
        <v>0</v>
      </c>
      <c r="AI98" s="451">
        <f t="shared" si="406"/>
        <v>0</v>
      </c>
      <c r="AJ98" s="422">
        <f t="shared" si="406"/>
        <v>0</v>
      </c>
    </row>
    <row r="99" spans="1:36" s="93" customFormat="1" ht="15.75" x14ac:dyDescent="0.2">
      <c r="A99" s="91">
        <f>ROW()</f>
        <v>99</v>
      </c>
      <c r="B99" s="95" t="s">
        <v>463</v>
      </c>
      <c r="C99" s="107" t="s">
        <v>269</v>
      </c>
      <c r="D99" s="430"/>
      <c r="E99" s="425"/>
      <c r="F99" s="423">
        <f>D99+E99</f>
        <v>0</v>
      </c>
      <c r="G99" s="430"/>
      <c r="H99" s="425"/>
      <c r="I99" s="423">
        <f>G99+H99</f>
        <v>0</v>
      </c>
      <c r="J99" s="430"/>
      <c r="K99" s="425"/>
      <c r="L99" s="423">
        <f>J99+K99</f>
        <v>0</v>
      </c>
      <c r="M99" s="430"/>
      <c r="N99" s="425"/>
      <c r="O99" s="423">
        <f>M99+N99</f>
        <v>0</v>
      </c>
      <c r="P99" s="430"/>
      <c r="Q99" s="425"/>
      <c r="R99" s="423">
        <f>P99+Q99</f>
        <v>0</v>
      </c>
      <c r="S99" s="430"/>
      <c r="T99" s="425"/>
      <c r="U99" s="423">
        <f>S99+T99</f>
        <v>0</v>
      </c>
      <c r="V99" s="431">
        <f t="shared" ref="V99:V100" si="407">SUMIF($D$2:$U$2,"Hauptkostenstelle - Summe",D99:U99)</f>
        <v>0</v>
      </c>
      <c r="W99" s="427">
        <f>'Bilanz - 1. Schlüsselung'!W99</f>
        <v>0</v>
      </c>
      <c r="X99" s="452">
        <f t="shared" ref="X99:X100" si="408">V99-W99</f>
        <v>0</v>
      </c>
      <c r="Y99" s="431">
        <f t="shared" ref="Y99:Y100" si="409">SUMIF($D$3:$U$3,"Stromnetz - Summe",D99:U99)</f>
        <v>0</v>
      </c>
      <c r="Z99" s="426"/>
      <c r="AA99" s="423">
        <f t="shared" ref="AA99:AA100" si="410">Y99-Z99</f>
        <v>0</v>
      </c>
      <c r="AB99" s="431">
        <f t="shared" ref="AB99:AB100" si="411">SUMIF($D$3:$U$3,"Gasnetz - Summe",D99:U99)</f>
        <v>0</v>
      </c>
      <c r="AC99" s="426"/>
      <c r="AD99" s="423">
        <f>AB99-AC99</f>
        <v>0</v>
      </c>
      <c r="AE99" s="452">
        <f t="shared" ref="AE99:AE100" si="412">SUMIF($D$2:$U$2,"Hauptkostenstelle - 1. Schlüsselung",D99:U99)</f>
        <v>0</v>
      </c>
      <c r="AF99" s="423">
        <f t="shared" ref="AF99:AF100" si="413">SUMIF($D$2:$U$2,"Hauptkostenstelle - 2. Schlüsselung",D99:U99)</f>
        <v>0</v>
      </c>
      <c r="AG99" s="452">
        <f t="shared" ref="AG99:AG100" si="414">SUMIF($D$3:$U$3,"Stromnetz - 1. Schlüsselung",D99:U99)</f>
        <v>0</v>
      </c>
      <c r="AH99" s="423">
        <f t="shared" ref="AH99:AH100" si="415">SUMIF($D$3:$U$3,"Stromnetz - 2. Schlüsselung",D99:U99)</f>
        <v>0</v>
      </c>
      <c r="AI99" s="452">
        <f t="shared" ref="AI99:AI100" si="416">SUMIF($D$3:$U$3,"Gasnetz - 1. Schlüsselung",D99:U99)</f>
        <v>0</v>
      </c>
      <c r="AJ99" s="423">
        <f t="shared" ref="AJ99:AJ100" si="417">SUMIF($D$3:$U$3,"Gasnetz - 2. Schlüsselung",D99:U99)</f>
        <v>0</v>
      </c>
    </row>
    <row r="100" spans="1:36" s="93" customFormat="1" ht="15.75" x14ac:dyDescent="0.2">
      <c r="A100" s="91">
        <f>ROW()</f>
        <v>100</v>
      </c>
      <c r="B100" s="95" t="s">
        <v>464</v>
      </c>
      <c r="C100" s="107" t="s">
        <v>270</v>
      </c>
      <c r="D100" s="430"/>
      <c r="E100" s="425"/>
      <c r="F100" s="423">
        <f>D100+E100</f>
        <v>0</v>
      </c>
      <c r="G100" s="430"/>
      <c r="H100" s="425"/>
      <c r="I100" s="423">
        <f>G100+H100</f>
        <v>0</v>
      </c>
      <c r="J100" s="430"/>
      <c r="K100" s="425"/>
      <c r="L100" s="423">
        <f>J100+K100</f>
        <v>0</v>
      </c>
      <c r="M100" s="430"/>
      <c r="N100" s="425"/>
      <c r="O100" s="423">
        <f>M100+N100</f>
        <v>0</v>
      </c>
      <c r="P100" s="430"/>
      <c r="Q100" s="425"/>
      <c r="R100" s="423">
        <f>P100+Q100</f>
        <v>0</v>
      </c>
      <c r="S100" s="430"/>
      <c r="T100" s="425"/>
      <c r="U100" s="423">
        <f>S100+T100</f>
        <v>0</v>
      </c>
      <c r="V100" s="431">
        <f t="shared" si="407"/>
        <v>0</v>
      </c>
      <c r="W100" s="427">
        <f>'Bilanz - 1. Schlüsselung'!W100</f>
        <v>0</v>
      </c>
      <c r="X100" s="452">
        <f t="shared" si="408"/>
        <v>0</v>
      </c>
      <c r="Y100" s="431">
        <f t="shared" si="409"/>
        <v>0</v>
      </c>
      <c r="Z100" s="426"/>
      <c r="AA100" s="423">
        <f t="shared" si="410"/>
        <v>0</v>
      </c>
      <c r="AB100" s="431">
        <f t="shared" si="411"/>
        <v>0</v>
      </c>
      <c r="AC100" s="426"/>
      <c r="AD100" s="423">
        <f>AB100-AC100</f>
        <v>0</v>
      </c>
      <c r="AE100" s="452">
        <f t="shared" si="412"/>
        <v>0</v>
      </c>
      <c r="AF100" s="423">
        <f t="shared" si="413"/>
        <v>0</v>
      </c>
      <c r="AG100" s="452">
        <f t="shared" si="414"/>
        <v>0</v>
      </c>
      <c r="AH100" s="423">
        <f t="shared" si="415"/>
        <v>0</v>
      </c>
      <c r="AI100" s="452">
        <f t="shared" si="416"/>
        <v>0</v>
      </c>
      <c r="AJ100" s="423">
        <f t="shared" si="417"/>
        <v>0</v>
      </c>
    </row>
    <row r="101" spans="1:36" s="559" customFormat="1" ht="31.5" x14ac:dyDescent="0.25">
      <c r="A101" s="91">
        <f>ROW()</f>
        <v>101</v>
      </c>
      <c r="B101" s="94" t="s">
        <v>465</v>
      </c>
      <c r="C101" s="105" t="s">
        <v>351</v>
      </c>
      <c r="D101" s="430"/>
      <c r="E101" s="425"/>
      <c r="F101" s="422">
        <f>F102+F103</f>
        <v>0</v>
      </c>
      <c r="G101" s="430"/>
      <c r="H101" s="425"/>
      <c r="I101" s="422">
        <f>I102+I103</f>
        <v>0</v>
      </c>
      <c r="J101" s="430"/>
      <c r="K101" s="425"/>
      <c r="L101" s="422">
        <f>L102+L103</f>
        <v>0</v>
      </c>
      <c r="M101" s="430"/>
      <c r="N101" s="425"/>
      <c r="O101" s="422">
        <f>O102+O103</f>
        <v>0</v>
      </c>
      <c r="P101" s="430"/>
      <c r="Q101" s="425"/>
      <c r="R101" s="422">
        <f>R102+R103</f>
        <v>0</v>
      </c>
      <c r="S101" s="430"/>
      <c r="T101" s="425"/>
      <c r="U101" s="422">
        <f>U102+U103</f>
        <v>0</v>
      </c>
      <c r="V101" s="430">
        <f>V102+V103</f>
        <v>0</v>
      </c>
      <c r="W101" s="425">
        <f>'Bilanz - 1. Schlüsselung'!W101</f>
        <v>0</v>
      </c>
      <c r="X101" s="451">
        <f>X102+X103</f>
        <v>0</v>
      </c>
      <c r="Y101" s="430">
        <f t="shared" ref="Y101:Z101" si="418">Y102+Y103</f>
        <v>0</v>
      </c>
      <c r="Z101" s="425">
        <f t="shared" si="418"/>
        <v>0</v>
      </c>
      <c r="AA101" s="422">
        <f>AA102+AA103</f>
        <v>0</v>
      </c>
      <c r="AB101" s="430">
        <f t="shared" ref="AB101" si="419">AB102+AB103</f>
        <v>0</v>
      </c>
      <c r="AC101" s="425">
        <f t="shared" ref="AC101" si="420">AC102+AC103</f>
        <v>0</v>
      </c>
      <c r="AD101" s="422">
        <f>AD102+AD103</f>
        <v>0</v>
      </c>
      <c r="AE101" s="451">
        <f t="shared" ref="AE101:AJ101" si="421">AE102+AE103</f>
        <v>0</v>
      </c>
      <c r="AF101" s="422">
        <f t="shared" si="421"/>
        <v>0</v>
      </c>
      <c r="AG101" s="451">
        <f t="shared" si="421"/>
        <v>0</v>
      </c>
      <c r="AH101" s="422">
        <f t="shared" si="421"/>
        <v>0</v>
      </c>
      <c r="AI101" s="451">
        <f t="shared" si="421"/>
        <v>0</v>
      </c>
      <c r="AJ101" s="422">
        <f t="shared" si="421"/>
        <v>0</v>
      </c>
    </row>
    <row r="102" spans="1:36" s="93" customFormat="1" x14ac:dyDescent="0.2">
      <c r="A102" s="91">
        <f>ROW()</f>
        <v>102</v>
      </c>
      <c r="B102" s="95" t="s">
        <v>466</v>
      </c>
      <c r="C102" s="107" t="s">
        <v>269</v>
      </c>
      <c r="D102" s="456"/>
      <c r="E102" s="457"/>
      <c r="F102" s="423">
        <f>D102+E102</f>
        <v>0</v>
      </c>
      <c r="G102" s="456"/>
      <c r="H102" s="457"/>
      <c r="I102" s="423">
        <f>G102+H102</f>
        <v>0</v>
      </c>
      <c r="J102" s="456"/>
      <c r="K102" s="457"/>
      <c r="L102" s="423">
        <f>J102+K102</f>
        <v>0</v>
      </c>
      <c r="M102" s="456"/>
      <c r="N102" s="457"/>
      <c r="O102" s="423">
        <f>M102+N102</f>
        <v>0</v>
      </c>
      <c r="P102" s="456"/>
      <c r="Q102" s="457"/>
      <c r="R102" s="423">
        <f>P102+Q102</f>
        <v>0</v>
      </c>
      <c r="S102" s="456"/>
      <c r="T102" s="457"/>
      <c r="U102" s="423">
        <f>S102+T102</f>
        <v>0</v>
      </c>
      <c r="V102" s="431">
        <f t="shared" ref="V102:V103" si="422">SUMIF($D$2:$U$2,"Hauptkostenstelle - Summe",D102:U102)</f>
        <v>0</v>
      </c>
      <c r="W102" s="427">
        <f>'Bilanz - 1. Schlüsselung'!W102</f>
        <v>0</v>
      </c>
      <c r="X102" s="452">
        <f t="shared" ref="X102:X103" si="423">V102-W102</f>
        <v>0</v>
      </c>
      <c r="Y102" s="431">
        <f t="shared" ref="Y102:Y103" si="424">SUMIF($D$3:$U$3,"Stromnetz - Summe",D102:U102)</f>
        <v>0</v>
      </c>
      <c r="Z102" s="426"/>
      <c r="AA102" s="423">
        <f t="shared" ref="AA102:AA103" si="425">Y102-Z102</f>
        <v>0</v>
      </c>
      <c r="AB102" s="431">
        <f t="shared" ref="AB102:AB103" si="426">SUMIF($D$3:$U$3,"Gasnetz - Summe",D102:U102)</f>
        <v>0</v>
      </c>
      <c r="AC102" s="426"/>
      <c r="AD102" s="423">
        <f>AB102-AC102</f>
        <v>0</v>
      </c>
      <c r="AE102" s="452">
        <f t="shared" ref="AE102:AE103" si="427">SUMIF($D$2:$U$2,"Hauptkostenstelle - 1. Schlüsselung",D102:U102)</f>
        <v>0</v>
      </c>
      <c r="AF102" s="423">
        <f t="shared" ref="AF102:AF103" si="428">SUMIF($D$2:$U$2,"Hauptkostenstelle - 2. Schlüsselung",D102:U102)</f>
        <v>0</v>
      </c>
      <c r="AG102" s="452">
        <f t="shared" ref="AG102:AG103" si="429">SUMIF($D$3:$U$3,"Stromnetz - 1. Schlüsselung",D102:U102)</f>
        <v>0</v>
      </c>
      <c r="AH102" s="423">
        <f t="shared" ref="AH102:AH103" si="430">SUMIF($D$3:$U$3,"Stromnetz - 2. Schlüsselung",D102:U102)</f>
        <v>0</v>
      </c>
      <c r="AI102" s="452">
        <f t="shared" ref="AI102:AI103" si="431">SUMIF($D$3:$U$3,"Gasnetz - 1. Schlüsselung",D102:U102)</f>
        <v>0</v>
      </c>
      <c r="AJ102" s="423">
        <f t="shared" ref="AJ102:AJ103" si="432">SUMIF($D$3:$U$3,"Gasnetz - 2. Schlüsselung",D102:U102)</f>
        <v>0</v>
      </c>
    </row>
    <row r="103" spans="1:36" x14ac:dyDescent="0.2">
      <c r="A103" s="91">
        <f>ROW()</f>
        <v>103</v>
      </c>
      <c r="B103" s="95" t="s">
        <v>467</v>
      </c>
      <c r="C103" s="107" t="s">
        <v>270</v>
      </c>
      <c r="D103" s="388"/>
      <c r="E103" s="389"/>
      <c r="F103" s="423">
        <f>D103+E103</f>
        <v>0</v>
      </c>
      <c r="G103" s="388"/>
      <c r="H103" s="389"/>
      <c r="I103" s="423">
        <f>G103+H103</f>
        <v>0</v>
      </c>
      <c r="J103" s="388"/>
      <c r="K103" s="389"/>
      <c r="L103" s="423">
        <f>J103+K103</f>
        <v>0</v>
      </c>
      <c r="M103" s="388"/>
      <c r="N103" s="389"/>
      <c r="O103" s="423">
        <f>M103+N103</f>
        <v>0</v>
      </c>
      <c r="P103" s="388"/>
      <c r="Q103" s="389"/>
      <c r="R103" s="423">
        <f>P103+Q103</f>
        <v>0</v>
      </c>
      <c r="S103" s="388"/>
      <c r="T103" s="389"/>
      <c r="U103" s="423">
        <f>S103+T103</f>
        <v>0</v>
      </c>
      <c r="V103" s="431">
        <f t="shared" si="422"/>
        <v>0</v>
      </c>
      <c r="W103" s="427">
        <f>'Bilanz - 1. Schlüsselung'!W103</f>
        <v>0</v>
      </c>
      <c r="X103" s="452">
        <f t="shared" si="423"/>
        <v>0</v>
      </c>
      <c r="Y103" s="387">
        <f t="shared" si="424"/>
        <v>0</v>
      </c>
      <c r="Z103" s="426"/>
      <c r="AA103" s="423">
        <f t="shared" si="425"/>
        <v>0</v>
      </c>
      <c r="AB103" s="387">
        <f t="shared" si="426"/>
        <v>0</v>
      </c>
      <c r="AC103" s="426"/>
      <c r="AD103" s="423">
        <f>AB103-AC103</f>
        <v>0</v>
      </c>
      <c r="AE103" s="452">
        <f t="shared" si="427"/>
        <v>0</v>
      </c>
      <c r="AF103" s="423">
        <f t="shared" si="428"/>
        <v>0</v>
      </c>
      <c r="AG103" s="452">
        <f t="shared" si="429"/>
        <v>0</v>
      </c>
      <c r="AH103" s="423">
        <f t="shared" si="430"/>
        <v>0</v>
      </c>
      <c r="AI103" s="452">
        <f t="shared" si="431"/>
        <v>0</v>
      </c>
      <c r="AJ103" s="423">
        <f t="shared" si="432"/>
        <v>0</v>
      </c>
    </row>
    <row r="104" spans="1:36" s="493" customFormat="1" ht="31.5" x14ac:dyDescent="0.25">
      <c r="A104" s="91">
        <f>ROW()</f>
        <v>104</v>
      </c>
      <c r="B104" s="94" t="s">
        <v>468</v>
      </c>
      <c r="C104" s="105" t="s">
        <v>352</v>
      </c>
      <c r="D104" s="494"/>
      <c r="E104" s="495"/>
      <c r="F104" s="422">
        <f>F105+F106</f>
        <v>0</v>
      </c>
      <c r="G104" s="494"/>
      <c r="H104" s="495"/>
      <c r="I104" s="422">
        <f>I105+I106</f>
        <v>0</v>
      </c>
      <c r="J104" s="494"/>
      <c r="K104" s="495"/>
      <c r="L104" s="422">
        <f>L105+L106</f>
        <v>0</v>
      </c>
      <c r="M104" s="494"/>
      <c r="N104" s="495"/>
      <c r="O104" s="422">
        <f>O105+O106</f>
        <v>0</v>
      </c>
      <c r="P104" s="494"/>
      <c r="Q104" s="495"/>
      <c r="R104" s="422">
        <f>R105+R106</f>
        <v>0</v>
      </c>
      <c r="S104" s="494"/>
      <c r="T104" s="495"/>
      <c r="U104" s="422">
        <f>U105+U106</f>
        <v>0</v>
      </c>
      <c r="V104" s="430">
        <f>V105+V106</f>
        <v>0</v>
      </c>
      <c r="W104" s="425">
        <f>'Bilanz - 1. Schlüsselung'!W104</f>
        <v>0</v>
      </c>
      <c r="X104" s="451">
        <f>X105+X106</f>
        <v>0</v>
      </c>
      <c r="Y104" s="487">
        <f t="shared" ref="Y104:Z104" si="433">Y105+Y106</f>
        <v>0</v>
      </c>
      <c r="Z104" s="425">
        <f t="shared" si="433"/>
        <v>0</v>
      </c>
      <c r="AA104" s="422">
        <f>AA105+AA106</f>
        <v>0</v>
      </c>
      <c r="AB104" s="487">
        <f t="shared" ref="AB104" si="434">AB105+AB106</f>
        <v>0</v>
      </c>
      <c r="AC104" s="425">
        <f t="shared" ref="AC104" si="435">AC105+AC106</f>
        <v>0</v>
      </c>
      <c r="AD104" s="422">
        <f>AD105+AD106</f>
        <v>0</v>
      </c>
      <c r="AE104" s="451">
        <f t="shared" ref="AE104:AJ104" si="436">AE105+AE106</f>
        <v>0</v>
      </c>
      <c r="AF104" s="422">
        <f t="shared" si="436"/>
        <v>0</v>
      </c>
      <c r="AG104" s="451">
        <f t="shared" si="436"/>
        <v>0</v>
      </c>
      <c r="AH104" s="422">
        <f t="shared" si="436"/>
        <v>0</v>
      </c>
      <c r="AI104" s="451">
        <f t="shared" si="436"/>
        <v>0</v>
      </c>
      <c r="AJ104" s="422">
        <f t="shared" si="436"/>
        <v>0</v>
      </c>
    </row>
    <row r="105" spans="1:36" x14ac:dyDescent="0.2">
      <c r="A105" s="91">
        <f>ROW()</f>
        <v>105</v>
      </c>
      <c r="B105" s="95" t="s">
        <v>469</v>
      </c>
      <c r="C105" s="107" t="s">
        <v>269</v>
      </c>
      <c r="D105" s="388"/>
      <c r="E105" s="389"/>
      <c r="F105" s="423">
        <f>D105+E105</f>
        <v>0</v>
      </c>
      <c r="G105" s="388"/>
      <c r="H105" s="389"/>
      <c r="I105" s="423">
        <f>G105+H105</f>
        <v>0</v>
      </c>
      <c r="J105" s="388"/>
      <c r="K105" s="389"/>
      <c r="L105" s="423">
        <f>J105+K105</f>
        <v>0</v>
      </c>
      <c r="M105" s="388"/>
      <c r="N105" s="389"/>
      <c r="O105" s="423">
        <f>M105+N105</f>
        <v>0</v>
      </c>
      <c r="P105" s="388"/>
      <c r="Q105" s="389"/>
      <c r="R105" s="423">
        <f>P105+Q105</f>
        <v>0</v>
      </c>
      <c r="S105" s="388"/>
      <c r="T105" s="389"/>
      <c r="U105" s="423">
        <f>S105+T105</f>
        <v>0</v>
      </c>
      <c r="V105" s="431">
        <f t="shared" ref="V105:V106" si="437">SUMIF($D$2:$U$2,"Hauptkostenstelle - Summe",D105:U105)</f>
        <v>0</v>
      </c>
      <c r="W105" s="427">
        <f>'Bilanz - 1. Schlüsselung'!W105</f>
        <v>0</v>
      </c>
      <c r="X105" s="452">
        <f t="shared" ref="X105:X106" si="438">V105-W105</f>
        <v>0</v>
      </c>
      <c r="Y105" s="387">
        <f t="shared" ref="Y105:Y106" si="439">SUMIF($D$3:$U$3,"Stromnetz - Summe",D105:U105)</f>
        <v>0</v>
      </c>
      <c r="Z105" s="426"/>
      <c r="AA105" s="423">
        <f t="shared" ref="AA105:AA106" si="440">Y105-Z105</f>
        <v>0</v>
      </c>
      <c r="AB105" s="387">
        <f t="shared" ref="AB105:AB106" si="441">SUMIF($D$3:$U$3,"Gasnetz - Summe",D105:U105)</f>
        <v>0</v>
      </c>
      <c r="AC105" s="426"/>
      <c r="AD105" s="423">
        <f>AB105-AC105</f>
        <v>0</v>
      </c>
      <c r="AE105" s="452">
        <f t="shared" ref="AE105:AE106" si="442">SUMIF($D$2:$U$2,"Hauptkostenstelle - 1. Schlüsselung",D105:U105)</f>
        <v>0</v>
      </c>
      <c r="AF105" s="423">
        <f t="shared" ref="AF105:AF106" si="443">SUMIF($D$2:$U$2,"Hauptkostenstelle - 2. Schlüsselung",D105:U105)</f>
        <v>0</v>
      </c>
      <c r="AG105" s="452">
        <f t="shared" ref="AG105:AG106" si="444">SUMIF($D$3:$U$3,"Stromnetz - 1. Schlüsselung",D105:U105)</f>
        <v>0</v>
      </c>
      <c r="AH105" s="423">
        <f t="shared" ref="AH105:AH106" si="445">SUMIF($D$3:$U$3,"Stromnetz - 2. Schlüsselung",D105:U105)</f>
        <v>0</v>
      </c>
      <c r="AI105" s="452">
        <f t="shared" ref="AI105:AI106" si="446">SUMIF($D$3:$U$3,"Gasnetz - 1. Schlüsselung",D105:U105)</f>
        <v>0</v>
      </c>
      <c r="AJ105" s="423">
        <f t="shared" ref="AJ105:AJ106" si="447">SUMIF($D$3:$U$3,"Gasnetz - 2. Schlüsselung",D105:U105)</f>
        <v>0</v>
      </c>
    </row>
    <row r="106" spans="1:36" x14ac:dyDescent="0.2">
      <c r="A106" s="91">
        <f>ROW()</f>
        <v>106</v>
      </c>
      <c r="B106" s="95" t="s">
        <v>470</v>
      </c>
      <c r="C106" s="107" t="s">
        <v>270</v>
      </c>
      <c r="D106" s="388"/>
      <c r="E106" s="389"/>
      <c r="F106" s="423">
        <f>D106+E106</f>
        <v>0</v>
      </c>
      <c r="G106" s="388"/>
      <c r="H106" s="389"/>
      <c r="I106" s="423">
        <f>G106+H106</f>
        <v>0</v>
      </c>
      <c r="J106" s="388"/>
      <c r="K106" s="389"/>
      <c r="L106" s="423">
        <f>J106+K106</f>
        <v>0</v>
      </c>
      <c r="M106" s="388"/>
      <c r="N106" s="389"/>
      <c r="O106" s="423">
        <f>M106+N106</f>
        <v>0</v>
      </c>
      <c r="P106" s="388"/>
      <c r="Q106" s="389"/>
      <c r="R106" s="423">
        <f>P106+Q106</f>
        <v>0</v>
      </c>
      <c r="S106" s="388"/>
      <c r="T106" s="389"/>
      <c r="U106" s="423">
        <f>S106+T106</f>
        <v>0</v>
      </c>
      <c r="V106" s="431">
        <f t="shared" si="437"/>
        <v>0</v>
      </c>
      <c r="W106" s="427">
        <f>'Bilanz - 1. Schlüsselung'!W106</f>
        <v>0</v>
      </c>
      <c r="X106" s="452">
        <f t="shared" si="438"/>
        <v>0</v>
      </c>
      <c r="Y106" s="387">
        <f t="shared" si="439"/>
        <v>0</v>
      </c>
      <c r="Z106" s="426"/>
      <c r="AA106" s="423">
        <f t="shared" si="440"/>
        <v>0</v>
      </c>
      <c r="AB106" s="387">
        <f t="shared" si="441"/>
        <v>0</v>
      </c>
      <c r="AC106" s="426"/>
      <c r="AD106" s="423">
        <f>AB106-AC106</f>
        <v>0</v>
      </c>
      <c r="AE106" s="452">
        <f t="shared" si="442"/>
        <v>0</v>
      </c>
      <c r="AF106" s="423">
        <f t="shared" si="443"/>
        <v>0</v>
      </c>
      <c r="AG106" s="452">
        <f t="shared" si="444"/>
        <v>0</v>
      </c>
      <c r="AH106" s="423">
        <f t="shared" si="445"/>
        <v>0</v>
      </c>
      <c r="AI106" s="452">
        <f t="shared" si="446"/>
        <v>0</v>
      </c>
      <c r="AJ106" s="423">
        <f t="shared" si="447"/>
        <v>0</v>
      </c>
    </row>
    <row r="107" spans="1:36" s="493" customFormat="1" ht="15.75" x14ac:dyDescent="0.25">
      <c r="A107" s="91">
        <f>ROW()</f>
        <v>107</v>
      </c>
      <c r="B107" s="94" t="s">
        <v>471</v>
      </c>
      <c r="C107" s="105" t="s">
        <v>353</v>
      </c>
      <c r="D107" s="494"/>
      <c r="E107" s="495"/>
      <c r="F107" s="422">
        <f>F108+F111+F114</f>
        <v>0</v>
      </c>
      <c r="G107" s="494"/>
      <c r="H107" s="495"/>
      <c r="I107" s="422">
        <f>I108+I111+I114</f>
        <v>0</v>
      </c>
      <c r="J107" s="494"/>
      <c r="K107" s="495"/>
      <c r="L107" s="422">
        <f>L108+L111+L114</f>
        <v>0</v>
      </c>
      <c r="M107" s="494"/>
      <c r="N107" s="495"/>
      <c r="O107" s="422">
        <f>O108+O111+O114</f>
        <v>0</v>
      </c>
      <c r="P107" s="494"/>
      <c r="Q107" s="495"/>
      <c r="R107" s="422">
        <f>R108+R111+R114</f>
        <v>0</v>
      </c>
      <c r="S107" s="494"/>
      <c r="T107" s="495"/>
      <c r="U107" s="422">
        <f>U108+U111+U114</f>
        <v>0</v>
      </c>
      <c r="V107" s="430">
        <f>V108+V111+V114</f>
        <v>0</v>
      </c>
      <c r="W107" s="425">
        <f>'Bilanz - 1. Schlüsselung'!W107</f>
        <v>0</v>
      </c>
      <c r="X107" s="451">
        <f>X108+X111+X114</f>
        <v>0</v>
      </c>
      <c r="Y107" s="487">
        <f t="shared" ref="Y107:Z107" si="448">Y108+Y111+Y114</f>
        <v>0</v>
      </c>
      <c r="Z107" s="438">
        <f t="shared" si="448"/>
        <v>0</v>
      </c>
      <c r="AA107" s="422">
        <f>AA108+AA111+AA114</f>
        <v>0</v>
      </c>
      <c r="AB107" s="487">
        <f t="shared" ref="AB107" si="449">AB108+AB111+AB114</f>
        <v>0</v>
      </c>
      <c r="AC107" s="438">
        <f t="shared" ref="AC107" si="450">AC108+AC111+AC114</f>
        <v>0</v>
      </c>
      <c r="AD107" s="422">
        <f>AD108+AD111+AD114</f>
        <v>0</v>
      </c>
      <c r="AE107" s="451">
        <f t="shared" ref="AE107:AJ107" si="451">AE108+AE111+AE114</f>
        <v>0</v>
      </c>
      <c r="AF107" s="422">
        <f t="shared" si="451"/>
        <v>0</v>
      </c>
      <c r="AG107" s="451">
        <f t="shared" si="451"/>
        <v>0</v>
      </c>
      <c r="AH107" s="422">
        <f t="shared" si="451"/>
        <v>0</v>
      </c>
      <c r="AI107" s="451">
        <f t="shared" si="451"/>
        <v>0</v>
      </c>
      <c r="AJ107" s="422">
        <f t="shared" si="451"/>
        <v>0</v>
      </c>
    </row>
    <row r="108" spans="1:36" s="493" customFormat="1" ht="15.75" x14ac:dyDescent="0.25">
      <c r="A108" s="91">
        <f>ROW()</f>
        <v>108</v>
      </c>
      <c r="B108" s="101" t="s">
        <v>472</v>
      </c>
      <c r="C108" s="105" t="s">
        <v>354</v>
      </c>
      <c r="D108" s="494"/>
      <c r="E108" s="495"/>
      <c r="F108" s="422">
        <f>F109+F110</f>
        <v>0</v>
      </c>
      <c r="G108" s="494"/>
      <c r="H108" s="495"/>
      <c r="I108" s="422">
        <f>I109+I110</f>
        <v>0</v>
      </c>
      <c r="J108" s="494"/>
      <c r="K108" s="495"/>
      <c r="L108" s="422">
        <f>L109+L110</f>
        <v>0</v>
      </c>
      <c r="M108" s="494"/>
      <c r="N108" s="495"/>
      <c r="O108" s="422">
        <f>O109+O110</f>
        <v>0</v>
      </c>
      <c r="P108" s="494"/>
      <c r="Q108" s="495"/>
      <c r="R108" s="422">
        <f>R109+R110</f>
        <v>0</v>
      </c>
      <c r="S108" s="494"/>
      <c r="T108" s="495"/>
      <c r="U108" s="422">
        <f>U109+U110</f>
        <v>0</v>
      </c>
      <c r="V108" s="430">
        <f>V109+V110</f>
        <v>0</v>
      </c>
      <c r="W108" s="425">
        <f>'Bilanz - 1. Schlüsselung'!W108</f>
        <v>0</v>
      </c>
      <c r="X108" s="451">
        <f>X109+X110</f>
        <v>0</v>
      </c>
      <c r="Y108" s="487">
        <f t="shared" ref="Y108:Z108" si="452">Y109+Y110</f>
        <v>0</v>
      </c>
      <c r="Z108" s="425">
        <f t="shared" si="452"/>
        <v>0</v>
      </c>
      <c r="AA108" s="422">
        <f>AA109+AA110</f>
        <v>0</v>
      </c>
      <c r="AB108" s="487">
        <f t="shared" ref="AB108" si="453">AB109+AB110</f>
        <v>0</v>
      </c>
      <c r="AC108" s="425">
        <f t="shared" ref="AC108" si="454">AC109+AC110</f>
        <v>0</v>
      </c>
      <c r="AD108" s="422">
        <f>AD109+AD110</f>
        <v>0</v>
      </c>
      <c r="AE108" s="451">
        <f t="shared" ref="AE108:AJ108" si="455">AE109+AE110</f>
        <v>0</v>
      </c>
      <c r="AF108" s="422">
        <f t="shared" si="455"/>
        <v>0</v>
      </c>
      <c r="AG108" s="451">
        <f t="shared" si="455"/>
        <v>0</v>
      </c>
      <c r="AH108" s="422">
        <f t="shared" si="455"/>
        <v>0</v>
      </c>
      <c r="AI108" s="451">
        <f t="shared" si="455"/>
        <v>0</v>
      </c>
      <c r="AJ108" s="422">
        <f t="shared" si="455"/>
        <v>0</v>
      </c>
    </row>
    <row r="109" spans="1:36" x14ac:dyDescent="0.2">
      <c r="A109" s="91">
        <f>ROW()</f>
        <v>109</v>
      </c>
      <c r="B109" s="95" t="s">
        <v>473</v>
      </c>
      <c r="C109" s="107" t="s">
        <v>269</v>
      </c>
      <c r="D109" s="388"/>
      <c r="E109" s="389"/>
      <c r="F109" s="423">
        <f>D109+E109</f>
        <v>0</v>
      </c>
      <c r="G109" s="388"/>
      <c r="H109" s="389"/>
      <c r="I109" s="423">
        <f>G109+H109</f>
        <v>0</v>
      </c>
      <c r="J109" s="388"/>
      <c r="K109" s="389"/>
      <c r="L109" s="423">
        <f>J109+K109</f>
        <v>0</v>
      </c>
      <c r="M109" s="388"/>
      <c r="N109" s="389"/>
      <c r="O109" s="423">
        <f>M109+N109</f>
        <v>0</v>
      </c>
      <c r="P109" s="388"/>
      <c r="Q109" s="389"/>
      <c r="R109" s="423">
        <f>P109+Q109</f>
        <v>0</v>
      </c>
      <c r="S109" s="388"/>
      <c r="T109" s="389"/>
      <c r="U109" s="423">
        <f>S109+T109</f>
        <v>0</v>
      </c>
      <c r="V109" s="431">
        <f t="shared" ref="V109:V110" si="456">SUMIF($D$2:$U$2,"Hauptkostenstelle - Summe",D109:U109)</f>
        <v>0</v>
      </c>
      <c r="W109" s="427">
        <f>'Bilanz - 1. Schlüsselung'!W109</f>
        <v>0</v>
      </c>
      <c r="X109" s="452">
        <f t="shared" ref="X109:X110" si="457">V109-W109</f>
        <v>0</v>
      </c>
      <c r="Y109" s="387">
        <f t="shared" ref="Y109:Y110" si="458">SUMIF($D$3:$U$3,"Stromnetz - Summe",D109:U109)</f>
        <v>0</v>
      </c>
      <c r="Z109" s="426"/>
      <c r="AA109" s="423">
        <f t="shared" ref="AA109:AA110" si="459">Y109-Z109</f>
        <v>0</v>
      </c>
      <c r="AB109" s="387">
        <f t="shared" ref="AB109:AB110" si="460">SUMIF($D$3:$U$3,"Gasnetz - Summe",D109:U109)</f>
        <v>0</v>
      </c>
      <c r="AC109" s="426"/>
      <c r="AD109" s="423">
        <f>AB109-AC109</f>
        <v>0</v>
      </c>
      <c r="AE109" s="452">
        <f t="shared" ref="AE109:AE110" si="461">SUMIF($D$2:$U$2,"Hauptkostenstelle - 1. Schlüsselung",D109:U109)</f>
        <v>0</v>
      </c>
      <c r="AF109" s="423">
        <f t="shared" ref="AF109:AF110" si="462">SUMIF($D$2:$U$2,"Hauptkostenstelle - 2. Schlüsselung",D109:U109)</f>
        <v>0</v>
      </c>
      <c r="AG109" s="452">
        <f t="shared" ref="AG109:AG110" si="463">SUMIF($D$3:$U$3,"Stromnetz - 1. Schlüsselung",D109:U109)</f>
        <v>0</v>
      </c>
      <c r="AH109" s="423">
        <f t="shared" ref="AH109:AH110" si="464">SUMIF($D$3:$U$3,"Stromnetz - 2. Schlüsselung",D109:U109)</f>
        <v>0</v>
      </c>
      <c r="AI109" s="452">
        <f t="shared" ref="AI109:AI110" si="465">SUMIF($D$3:$U$3,"Gasnetz - 1. Schlüsselung",D109:U109)</f>
        <v>0</v>
      </c>
      <c r="AJ109" s="423">
        <f t="shared" ref="AJ109:AJ110" si="466">SUMIF($D$3:$U$3,"Gasnetz - 2. Schlüsselung",D109:U109)</f>
        <v>0</v>
      </c>
    </row>
    <row r="110" spans="1:36" x14ac:dyDescent="0.2">
      <c r="A110" s="91">
        <f>ROW()</f>
        <v>110</v>
      </c>
      <c r="B110" s="95" t="s">
        <v>474</v>
      </c>
      <c r="C110" s="107" t="s">
        <v>270</v>
      </c>
      <c r="D110" s="388"/>
      <c r="E110" s="389"/>
      <c r="F110" s="423">
        <f>D110+E110</f>
        <v>0</v>
      </c>
      <c r="G110" s="388"/>
      <c r="H110" s="389"/>
      <c r="I110" s="423">
        <f>G110+H110</f>
        <v>0</v>
      </c>
      <c r="J110" s="388"/>
      <c r="K110" s="389"/>
      <c r="L110" s="423">
        <f>J110+K110</f>
        <v>0</v>
      </c>
      <c r="M110" s="388"/>
      <c r="N110" s="389"/>
      <c r="O110" s="423">
        <f>M110+N110</f>
        <v>0</v>
      </c>
      <c r="P110" s="388"/>
      <c r="Q110" s="389"/>
      <c r="R110" s="423">
        <f>P110+Q110</f>
        <v>0</v>
      </c>
      <c r="S110" s="388"/>
      <c r="T110" s="389"/>
      <c r="U110" s="423">
        <f>S110+T110</f>
        <v>0</v>
      </c>
      <c r="V110" s="431">
        <f t="shared" si="456"/>
        <v>0</v>
      </c>
      <c r="W110" s="427">
        <f>'Bilanz - 1. Schlüsselung'!W110</f>
        <v>0</v>
      </c>
      <c r="X110" s="452">
        <f t="shared" si="457"/>
        <v>0</v>
      </c>
      <c r="Y110" s="387">
        <f t="shared" si="458"/>
        <v>0</v>
      </c>
      <c r="Z110" s="426"/>
      <c r="AA110" s="423">
        <f t="shared" si="459"/>
        <v>0</v>
      </c>
      <c r="AB110" s="387">
        <f t="shared" si="460"/>
        <v>0</v>
      </c>
      <c r="AC110" s="426"/>
      <c r="AD110" s="423">
        <f>AB110-AC110</f>
        <v>0</v>
      </c>
      <c r="AE110" s="452">
        <f t="shared" si="461"/>
        <v>0</v>
      </c>
      <c r="AF110" s="423">
        <f t="shared" si="462"/>
        <v>0</v>
      </c>
      <c r="AG110" s="452">
        <f t="shared" si="463"/>
        <v>0</v>
      </c>
      <c r="AH110" s="423">
        <f t="shared" si="464"/>
        <v>0</v>
      </c>
      <c r="AI110" s="452">
        <f t="shared" si="465"/>
        <v>0</v>
      </c>
      <c r="AJ110" s="423">
        <f t="shared" si="466"/>
        <v>0</v>
      </c>
    </row>
    <row r="111" spans="1:36" s="493" customFormat="1" ht="15.75" x14ac:dyDescent="0.25">
      <c r="A111" s="91">
        <f>ROW()</f>
        <v>111</v>
      </c>
      <c r="B111" s="94" t="s">
        <v>475</v>
      </c>
      <c r="C111" s="105" t="s">
        <v>355</v>
      </c>
      <c r="D111" s="494"/>
      <c r="E111" s="495"/>
      <c r="F111" s="422">
        <f>F112+F113</f>
        <v>0</v>
      </c>
      <c r="G111" s="494"/>
      <c r="H111" s="495"/>
      <c r="I111" s="422">
        <f>I112+I113</f>
        <v>0</v>
      </c>
      <c r="J111" s="494"/>
      <c r="K111" s="495"/>
      <c r="L111" s="422">
        <f>L112+L113</f>
        <v>0</v>
      </c>
      <c r="M111" s="494"/>
      <c r="N111" s="495"/>
      <c r="O111" s="422">
        <f>O112+O113</f>
        <v>0</v>
      </c>
      <c r="P111" s="494"/>
      <c r="Q111" s="495"/>
      <c r="R111" s="422">
        <f>R112+R113</f>
        <v>0</v>
      </c>
      <c r="S111" s="494"/>
      <c r="T111" s="495"/>
      <c r="U111" s="422">
        <f>U112+U113</f>
        <v>0</v>
      </c>
      <c r="V111" s="430">
        <f>V112+V113</f>
        <v>0</v>
      </c>
      <c r="W111" s="425">
        <f>'Bilanz - 1. Schlüsselung'!W111</f>
        <v>0</v>
      </c>
      <c r="X111" s="451">
        <f>X112+X113</f>
        <v>0</v>
      </c>
      <c r="Y111" s="487">
        <f t="shared" ref="Y111:Z111" si="467">Y112+Y113</f>
        <v>0</v>
      </c>
      <c r="Z111" s="425">
        <f t="shared" si="467"/>
        <v>0</v>
      </c>
      <c r="AA111" s="422">
        <f>AA112+AA113</f>
        <v>0</v>
      </c>
      <c r="AB111" s="487">
        <f t="shared" ref="AB111" si="468">AB112+AB113</f>
        <v>0</v>
      </c>
      <c r="AC111" s="425">
        <f t="shared" ref="AC111" si="469">AC112+AC113</f>
        <v>0</v>
      </c>
      <c r="AD111" s="422">
        <f>AD112+AD113</f>
        <v>0</v>
      </c>
      <c r="AE111" s="451">
        <f t="shared" ref="AE111:AJ111" si="470">AE112+AE113</f>
        <v>0</v>
      </c>
      <c r="AF111" s="422">
        <f t="shared" si="470"/>
        <v>0</v>
      </c>
      <c r="AG111" s="451">
        <f t="shared" si="470"/>
        <v>0</v>
      </c>
      <c r="AH111" s="422">
        <f t="shared" si="470"/>
        <v>0</v>
      </c>
      <c r="AI111" s="451">
        <f t="shared" si="470"/>
        <v>0</v>
      </c>
      <c r="AJ111" s="422">
        <f t="shared" si="470"/>
        <v>0</v>
      </c>
    </row>
    <row r="112" spans="1:36" x14ac:dyDescent="0.2">
      <c r="A112" s="91">
        <f>ROW()</f>
        <v>112</v>
      </c>
      <c r="B112" s="95" t="s">
        <v>476</v>
      </c>
      <c r="C112" s="107" t="s">
        <v>269</v>
      </c>
      <c r="D112" s="388"/>
      <c r="E112" s="389"/>
      <c r="F112" s="423">
        <f>D112+E112</f>
        <v>0</v>
      </c>
      <c r="G112" s="388"/>
      <c r="H112" s="389"/>
      <c r="I112" s="423">
        <f>G112+H112</f>
        <v>0</v>
      </c>
      <c r="J112" s="388"/>
      <c r="K112" s="389"/>
      <c r="L112" s="423">
        <f>J112+K112</f>
        <v>0</v>
      </c>
      <c r="M112" s="388"/>
      <c r="N112" s="389"/>
      <c r="O112" s="423">
        <f>M112+N112</f>
        <v>0</v>
      </c>
      <c r="P112" s="388"/>
      <c r="Q112" s="389"/>
      <c r="R112" s="423">
        <f>P112+Q112</f>
        <v>0</v>
      </c>
      <c r="S112" s="388"/>
      <c r="T112" s="389"/>
      <c r="U112" s="423">
        <f>S112+T112</f>
        <v>0</v>
      </c>
      <c r="V112" s="431">
        <f t="shared" ref="V112:V113" si="471">SUMIF($D$2:$U$2,"Hauptkostenstelle - Summe",D112:U112)</f>
        <v>0</v>
      </c>
      <c r="W112" s="427">
        <f>'Bilanz - 1. Schlüsselung'!W112</f>
        <v>0</v>
      </c>
      <c r="X112" s="452">
        <f t="shared" ref="X112:X113" si="472">V112-W112</f>
        <v>0</v>
      </c>
      <c r="Y112" s="387">
        <f t="shared" ref="Y112:Y113" si="473">SUMIF($D$3:$U$3,"Stromnetz - Summe",D112:U112)</f>
        <v>0</v>
      </c>
      <c r="Z112" s="426"/>
      <c r="AA112" s="423">
        <f t="shared" ref="AA112:AA113" si="474">Y112-Z112</f>
        <v>0</v>
      </c>
      <c r="AB112" s="387">
        <f t="shared" ref="AB112:AB113" si="475">SUMIF($D$3:$U$3,"Gasnetz - Summe",D112:U112)</f>
        <v>0</v>
      </c>
      <c r="AC112" s="426"/>
      <c r="AD112" s="423">
        <f>AB112-AC112</f>
        <v>0</v>
      </c>
      <c r="AE112" s="452">
        <f t="shared" ref="AE112:AE113" si="476">SUMIF($D$2:$U$2,"Hauptkostenstelle - 1. Schlüsselung",D112:U112)</f>
        <v>0</v>
      </c>
      <c r="AF112" s="423">
        <f t="shared" ref="AF112:AF113" si="477">SUMIF($D$2:$U$2,"Hauptkostenstelle - 2. Schlüsselung",D112:U112)</f>
        <v>0</v>
      </c>
      <c r="AG112" s="452">
        <f t="shared" ref="AG112:AG113" si="478">SUMIF($D$3:$U$3,"Stromnetz - 1. Schlüsselung",D112:U112)</f>
        <v>0</v>
      </c>
      <c r="AH112" s="423">
        <f t="shared" ref="AH112:AH113" si="479">SUMIF($D$3:$U$3,"Stromnetz - 2. Schlüsselung",D112:U112)</f>
        <v>0</v>
      </c>
      <c r="AI112" s="452">
        <f t="shared" ref="AI112:AI113" si="480">SUMIF($D$3:$U$3,"Gasnetz - 1. Schlüsselung",D112:U112)</f>
        <v>0</v>
      </c>
      <c r="AJ112" s="423">
        <f t="shared" ref="AJ112:AJ113" si="481">SUMIF($D$3:$U$3,"Gasnetz - 2. Schlüsselung",D112:U112)</f>
        <v>0</v>
      </c>
    </row>
    <row r="113" spans="1:36" x14ac:dyDescent="0.2">
      <c r="A113" s="91">
        <f>ROW()</f>
        <v>113</v>
      </c>
      <c r="B113" s="95" t="s">
        <v>477</v>
      </c>
      <c r="C113" s="107" t="s">
        <v>270</v>
      </c>
      <c r="D113" s="388"/>
      <c r="E113" s="389"/>
      <c r="F113" s="423">
        <f>D113+E113</f>
        <v>0</v>
      </c>
      <c r="G113" s="388"/>
      <c r="H113" s="389"/>
      <c r="I113" s="423">
        <f>G113+H113</f>
        <v>0</v>
      </c>
      <c r="J113" s="388"/>
      <c r="K113" s="389"/>
      <c r="L113" s="423">
        <f>J113+K113</f>
        <v>0</v>
      </c>
      <c r="M113" s="388"/>
      <c r="N113" s="389"/>
      <c r="O113" s="423">
        <f>M113+N113</f>
        <v>0</v>
      </c>
      <c r="P113" s="388"/>
      <c r="Q113" s="389"/>
      <c r="R113" s="423">
        <f>P113+Q113</f>
        <v>0</v>
      </c>
      <c r="S113" s="388"/>
      <c r="T113" s="389"/>
      <c r="U113" s="423">
        <f>S113+T113</f>
        <v>0</v>
      </c>
      <c r="V113" s="431">
        <f t="shared" si="471"/>
        <v>0</v>
      </c>
      <c r="W113" s="427">
        <f>'Bilanz - 1. Schlüsselung'!W113</f>
        <v>0</v>
      </c>
      <c r="X113" s="452">
        <f t="shared" si="472"/>
        <v>0</v>
      </c>
      <c r="Y113" s="387">
        <f t="shared" si="473"/>
        <v>0</v>
      </c>
      <c r="Z113" s="426"/>
      <c r="AA113" s="423">
        <f t="shared" si="474"/>
        <v>0</v>
      </c>
      <c r="AB113" s="387">
        <f t="shared" si="475"/>
        <v>0</v>
      </c>
      <c r="AC113" s="426"/>
      <c r="AD113" s="423">
        <f>AB113-AC113</f>
        <v>0</v>
      </c>
      <c r="AE113" s="452">
        <f t="shared" si="476"/>
        <v>0</v>
      </c>
      <c r="AF113" s="423">
        <f t="shared" si="477"/>
        <v>0</v>
      </c>
      <c r="AG113" s="452">
        <f t="shared" si="478"/>
        <v>0</v>
      </c>
      <c r="AH113" s="423">
        <f t="shared" si="479"/>
        <v>0</v>
      </c>
      <c r="AI113" s="452">
        <f t="shared" si="480"/>
        <v>0</v>
      </c>
      <c r="AJ113" s="423">
        <f t="shared" si="481"/>
        <v>0</v>
      </c>
    </row>
    <row r="114" spans="1:36" x14ac:dyDescent="0.2">
      <c r="A114" s="91">
        <f>ROW()</f>
        <v>114</v>
      </c>
      <c r="B114" s="95" t="s">
        <v>478</v>
      </c>
      <c r="C114" s="107" t="s">
        <v>14</v>
      </c>
      <c r="D114" s="388"/>
      <c r="E114" s="389"/>
      <c r="F114" s="423">
        <f>F115+F116</f>
        <v>0</v>
      </c>
      <c r="G114" s="388"/>
      <c r="H114" s="389"/>
      <c r="I114" s="423">
        <f>I115+I116</f>
        <v>0</v>
      </c>
      <c r="J114" s="388"/>
      <c r="K114" s="389"/>
      <c r="L114" s="423">
        <f>L115+L116</f>
        <v>0</v>
      </c>
      <c r="M114" s="388"/>
      <c r="N114" s="389"/>
      <c r="O114" s="423">
        <f>O115+O116</f>
        <v>0</v>
      </c>
      <c r="P114" s="388"/>
      <c r="Q114" s="389"/>
      <c r="R114" s="423">
        <f>R115+R116</f>
        <v>0</v>
      </c>
      <c r="S114" s="388"/>
      <c r="T114" s="389"/>
      <c r="U114" s="423">
        <f>U115+U116</f>
        <v>0</v>
      </c>
      <c r="V114" s="431">
        <f>V115+V116</f>
        <v>0</v>
      </c>
      <c r="W114" s="427">
        <f>'Bilanz - 1. Schlüsselung'!W114</f>
        <v>0</v>
      </c>
      <c r="X114" s="452">
        <f>X115+X116</f>
        <v>0</v>
      </c>
      <c r="Y114" s="387">
        <f t="shared" ref="Y114:Z114" si="482">Y115+Y116</f>
        <v>0</v>
      </c>
      <c r="Z114" s="427">
        <f t="shared" si="482"/>
        <v>0</v>
      </c>
      <c r="AA114" s="423">
        <f>AA115+AA116</f>
        <v>0</v>
      </c>
      <c r="AB114" s="387">
        <f t="shared" ref="AB114" si="483">AB115+AB116</f>
        <v>0</v>
      </c>
      <c r="AC114" s="427">
        <f t="shared" ref="AC114" si="484">AC115+AC116</f>
        <v>0</v>
      </c>
      <c r="AD114" s="423">
        <f>AD115+AD116</f>
        <v>0</v>
      </c>
      <c r="AE114" s="452">
        <f t="shared" ref="AE114:AJ114" si="485">AE115+AE116</f>
        <v>0</v>
      </c>
      <c r="AF114" s="423">
        <f t="shared" si="485"/>
        <v>0</v>
      </c>
      <c r="AG114" s="452">
        <f t="shared" si="485"/>
        <v>0</v>
      </c>
      <c r="AH114" s="423">
        <f t="shared" si="485"/>
        <v>0</v>
      </c>
      <c r="AI114" s="452">
        <f t="shared" si="485"/>
        <v>0</v>
      </c>
      <c r="AJ114" s="423">
        <f t="shared" si="485"/>
        <v>0</v>
      </c>
    </row>
    <row r="115" spans="1:36" x14ac:dyDescent="0.2">
      <c r="A115" s="91">
        <f>ROW()</f>
        <v>115</v>
      </c>
      <c r="B115" s="95" t="s">
        <v>479</v>
      </c>
      <c r="C115" s="107" t="s">
        <v>269</v>
      </c>
      <c r="D115" s="388"/>
      <c r="E115" s="389"/>
      <c r="F115" s="423">
        <f>D115+E115</f>
        <v>0</v>
      </c>
      <c r="G115" s="388"/>
      <c r="H115" s="389"/>
      <c r="I115" s="423">
        <f>G115+H115</f>
        <v>0</v>
      </c>
      <c r="J115" s="388"/>
      <c r="K115" s="389"/>
      <c r="L115" s="423">
        <f>J115+K115</f>
        <v>0</v>
      </c>
      <c r="M115" s="388"/>
      <c r="N115" s="389"/>
      <c r="O115" s="423">
        <f>M115+N115</f>
        <v>0</v>
      </c>
      <c r="P115" s="388"/>
      <c r="Q115" s="389"/>
      <c r="R115" s="423">
        <f>P115+Q115</f>
        <v>0</v>
      </c>
      <c r="S115" s="388"/>
      <c r="T115" s="389"/>
      <c r="U115" s="423">
        <f>S115+T115</f>
        <v>0</v>
      </c>
      <c r="V115" s="431">
        <f t="shared" ref="V115:V118" si="486">SUMIF($D$2:$U$2,"Hauptkostenstelle - Summe",D115:U115)</f>
        <v>0</v>
      </c>
      <c r="W115" s="427">
        <f>'Bilanz - 1. Schlüsselung'!W115</f>
        <v>0</v>
      </c>
      <c r="X115" s="452">
        <f t="shared" ref="X115:X118" si="487">V115-W115</f>
        <v>0</v>
      </c>
      <c r="Y115" s="387">
        <f t="shared" ref="Y115:Y118" si="488">SUMIF($D$3:$U$3,"Stromnetz - Summe",D115:U115)</f>
        <v>0</v>
      </c>
      <c r="Z115" s="426"/>
      <c r="AA115" s="423">
        <f t="shared" ref="AA115:AA118" si="489">Y115-Z115</f>
        <v>0</v>
      </c>
      <c r="AB115" s="387">
        <f t="shared" ref="AB115:AB118" si="490">SUMIF($D$3:$U$3,"Gasnetz - Summe",D115:U115)</f>
        <v>0</v>
      </c>
      <c r="AC115" s="426"/>
      <c r="AD115" s="423">
        <f>AB115-AC115</f>
        <v>0</v>
      </c>
      <c r="AE115" s="452">
        <f t="shared" ref="AE115:AE118" si="491">SUMIF($D$2:$U$2,"Hauptkostenstelle - 1. Schlüsselung",D115:U115)</f>
        <v>0</v>
      </c>
      <c r="AF115" s="423">
        <f t="shared" ref="AF115:AF118" si="492">SUMIF($D$2:$U$2,"Hauptkostenstelle - 2. Schlüsselung",D115:U115)</f>
        <v>0</v>
      </c>
      <c r="AG115" s="452">
        <f t="shared" ref="AG115:AG118" si="493">SUMIF($D$3:$U$3,"Stromnetz - 1. Schlüsselung",D115:U115)</f>
        <v>0</v>
      </c>
      <c r="AH115" s="423">
        <f t="shared" ref="AH115:AH118" si="494">SUMIF($D$3:$U$3,"Stromnetz - 2. Schlüsselung",D115:U115)</f>
        <v>0</v>
      </c>
      <c r="AI115" s="452">
        <f t="shared" ref="AI115:AI118" si="495">SUMIF($D$3:$U$3,"Gasnetz - 1. Schlüsselung",D115:U115)</f>
        <v>0</v>
      </c>
      <c r="AJ115" s="423">
        <f t="shared" ref="AJ115:AJ118" si="496">SUMIF($D$3:$U$3,"Gasnetz - 2. Schlüsselung",D115:U115)</f>
        <v>0</v>
      </c>
    </row>
    <row r="116" spans="1:36" x14ac:dyDescent="0.2">
      <c r="A116" s="91">
        <f>ROW()</f>
        <v>116</v>
      </c>
      <c r="B116" s="95" t="s">
        <v>480</v>
      </c>
      <c r="C116" s="107" t="s">
        <v>270</v>
      </c>
      <c r="D116" s="388"/>
      <c r="E116" s="389"/>
      <c r="F116" s="423">
        <f>D116+E116</f>
        <v>0</v>
      </c>
      <c r="G116" s="388"/>
      <c r="H116" s="389"/>
      <c r="I116" s="423">
        <f>G116+H116</f>
        <v>0</v>
      </c>
      <c r="J116" s="388"/>
      <c r="K116" s="389"/>
      <c r="L116" s="423">
        <f>J116+K116</f>
        <v>0</v>
      </c>
      <c r="M116" s="388"/>
      <c r="N116" s="389"/>
      <c r="O116" s="423">
        <f>M116+N116</f>
        <v>0</v>
      </c>
      <c r="P116" s="388"/>
      <c r="Q116" s="389"/>
      <c r="R116" s="423">
        <f>P116+Q116</f>
        <v>0</v>
      </c>
      <c r="S116" s="388"/>
      <c r="T116" s="389"/>
      <c r="U116" s="423">
        <f>S116+T116</f>
        <v>0</v>
      </c>
      <c r="V116" s="431">
        <f t="shared" si="486"/>
        <v>0</v>
      </c>
      <c r="W116" s="427">
        <f>'Bilanz - 1. Schlüsselung'!W116</f>
        <v>0</v>
      </c>
      <c r="X116" s="452">
        <f t="shared" si="487"/>
        <v>0</v>
      </c>
      <c r="Y116" s="387">
        <f t="shared" si="488"/>
        <v>0</v>
      </c>
      <c r="Z116" s="426"/>
      <c r="AA116" s="423">
        <f t="shared" si="489"/>
        <v>0</v>
      </c>
      <c r="AB116" s="387">
        <f t="shared" si="490"/>
        <v>0</v>
      </c>
      <c r="AC116" s="426"/>
      <c r="AD116" s="423">
        <f>AB116-AC116</f>
        <v>0</v>
      </c>
      <c r="AE116" s="452">
        <f t="shared" si="491"/>
        <v>0</v>
      </c>
      <c r="AF116" s="423">
        <f t="shared" si="492"/>
        <v>0</v>
      </c>
      <c r="AG116" s="452">
        <f t="shared" si="493"/>
        <v>0</v>
      </c>
      <c r="AH116" s="423">
        <f t="shared" si="494"/>
        <v>0</v>
      </c>
      <c r="AI116" s="452">
        <f t="shared" si="495"/>
        <v>0</v>
      </c>
      <c r="AJ116" s="423">
        <f t="shared" si="496"/>
        <v>0</v>
      </c>
    </row>
    <row r="117" spans="1:36" s="493" customFormat="1" ht="15.75" x14ac:dyDescent="0.25">
      <c r="A117" s="91">
        <f>ROW()</f>
        <v>117</v>
      </c>
      <c r="B117" s="94" t="s">
        <v>176</v>
      </c>
      <c r="C117" s="105" t="s">
        <v>453</v>
      </c>
      <c r="D117" s="494"/>
      <c r="E117" s="495"/>
      <c r="F117" s="422">
        <f>D117+E117</f>
        <v>0</v>
      </c>
      <c r="G117" s="494"/>
      <c r="H117" s="495"/>
      <c r="I117" s="422">
        <f>G117+H117</f>
        <v>0</v>
      </c>
      <c r="J117" s="494"/>
      <c r="K117" s="495"/>
      <c r="L117" s="422">
        <f>J117+K117</f>
        <v>0</v>
      </c>
      <c r="M117" s="494"/>
      <c r="N117" s="495"/>
      <c r="O117" s="422">
        <f>M117+N117</f>
        <v>0</v>
      </c>
      <c r="P117" s="494"/>
      <c r="Q117" s="495"/>
      <c r="R117" s="422">
        <f>P117+Q117</f>
        <v>0</v>
      </c>
      <c r="S117" s="494"/>
      <c r="T117" s="495"/>
      <c r="U117" s="422">
        <f>S117+T117</f>
        <v>0</v>
      </c>
      <c r="V117" s="430">
        <f t="shared" si="486"/>
        <v>0</v>
      </c>
      <c r="W117" s="425">
        <f>'Bilanz - 1. Schlüsselung'!W117</f>
        <v>0</v>
      </c>
      <c r="X117" s="451">
        <f t="shared" si="487"/>
        <v>0</v>
      </c>
      <c r="Y117" s="487">
        <f t="shared" si="488"/>
        <v>0</v>
      </c>
      <c r="Z117" s="424"/>
      <c r="AA117" s="422">
        <f t="shared" si="489"/>
        <v>0</v>
      </c>
      <c r="AB117" s="487">
        <f t="shared" si="490"/>
        <v>0</v>
      </c>
      <c r="AC117" s="424"/>
      <c r="AD117" s="422">
        <f>AB117-AC117</f>
        <v>0</v>
      </c>
      <c r="AE117" s="451">
        <f t="shared" si="491"/>
        <v>0</v>
      </c>
      <c r="AF117" s="422">
        <f t="shared" si="492"/>
        <v>0</v>
      </c>
      <c r="AG117" s="451">
        <f t="shared" si="493"/>
        <v>0</v>
      </c>
      <c r="AH117" s="422">
        <f t="shared" si="494"/>
        <v>0</v>
      </c>
      <c r="AI117" s="451">
        <f t="shared" si="495"/>
        <v>0</v>
      </c>
      <c r="AJ117" s="422">
        <f t="shared" si="496"/>
        <v>0</v>
      </c>
    </row>
    <row r="118" spans="1:36" s="493" customFormat="1" ht="15.75" x14ac:dyDescent="0.25">
      <c r="A118" s="91">
        <f>ROW()</f>
        <v>118</v>
      </c>
      <c r="B118" s="94" t="s">
        <v>181</v>
      </c>
      <c r="C118" s="105" t="s">
        <v>356</v>
      </c>
      <c r="D118" s="494"/>
      <c r="E118" s="495"/>
      <c r="F118" s="422">
        <f>D118+E118</f>
        <v>0</v>
      </c>
      <c r="G118" s="494"/>
      <c r="H118" s="495"/>
      <c r="I118" s="422">
        <f>G118+H118</f>
        <v>0</v>
      </c>
      <c r="J118" s="494"/>
      <c r="K118" s="495"/>
      <c r="L118" s="422">
        <f>J118+K118</f>
        <v>0</v>
      </c>
      <c r="M118" s="494"/>
      <c r="N118" s="495"/>
      <c r="O118" s="422">
        <f>M118+N118</f>
        <v>0</v>
      </c>
      <c r="P118" s="494"/>
      <c r="Q118" s="495"/>
      <c r="R118" s="422">
        <f>P118+Q118</f>
        <v>0</v>
      </c>
      <c r="S118" s="494"/>
      <c r="T118" s="495"/>
      <c r="U118" s="422">
        <f>S118+T118</f>
        <v>0</v>
      </c>
      <c r="V118" s="430">
        <f t="shared" si="486"/>
        <v>0</v>
      </c>
      <c r="W118" s="425">
        <f>'Bilanz - 1. Schlüsselung'!W118</f>
        <v>0</v>
      </c>
      <c r="X118" s="451">
        <f t="shared" si="487"/>
        <v>0</v>
      </c>
      <c r="Y118" s="487">
        <f t="shared" si="488"/>
        <v>0</v>
      </c>
      <c r="Z118" s="424"/>
      <c r="AA118" s="422">
        <f t="shared" si="489"/>
        <v>0</v>
      </c>
      <c r="AB118" s="487">
        <f t="shared" si="490"/>
        <v>0</v>
      </c>
      <c r="AC118" s="424"/>
      <c r="AD118" s="422">
        <f>AB118-AC118</f>
        <v>0</v>
      </c>
      <c r="AE118" s="451">
        <f t="shared" si="491"/>
        <v>0</v>
      </c>
      <c r="AF118" s="422">
        <f t="shared" si="492"/>
        <v>0</v>
      </c>
      <c r="AG118" s="451">
        <f t="shared" si="493"/>
        <v>0</v>
      </c>
      <c r="AH118" s="422">
        <f t="shared" si="494"/>
        <v>0</v>
      </c>
      <c r="AI118" s="451">
        <f t="shared" si="495"/>
        <v>0</v>
      </c>
      <c r="AJ118" s="422">
        <f t="shared" si="496"/>
        <v>0</v>
      </c>
    </row>
    <row r="119" spans="1:36" s="493" customFormat="1" ht="16.5" thickBot="1" x14ac:dyDescent="0.3">
      <c r="A119" s="102">
        <f>ROW()</f>
        <v>119</v>
      </c>
      <c r="B119" s="103" t="s">
        <v>208</v>
      </c>
      <c r="C119" s="109" t="s">
        <v>357</v>
      </c>
      <c r="D119" s="560"/>
      <c r="E119" s="561"/>
      <c r="F119" s="446">
        <f>F74+F75+F83+F87+F117+F118</f>
        <v>0</v>
      </c>
      <c r="G119" s="560"/>
      <c r="H119" s="561"/>
      <c r="I119" s="446">
        <f>I74+I75+I83+I87+I117+I118</f>
        <v>0</v>
      </c>
      <c r="J119" s="560"/>
      <c r="K119" s="561"/>
      <c r="L119" s="446">
        <f>L74+L75+L83+L87+L117+L118</f>
        <v>0</v>
      </c>
      <c r="M119" s="560"/>
      <c r="N119" s="561"/>
      <c r="O119" s="446">
        <f>O74+O75+O83+O87+O117+O118</f>
        <v>0</v>
      </c>
      <c r="P119" s="560"/>
      <c r="Q119" s="561"/>
      <c r="R119" s="446">
        <f>R74+R75+R83+R87+R117+R118</f>
        <v>0</v>
      </c>
      <c r="S119" s="560"/>
      <c r="T119" s="561"/>
      <c r="U119" s="446">
        <f>U74+U75+U83+U87+U117+U118</f>
        <v>0</v>
      </c>
      <c r="V119" s="444">
        <f>V74+V75+V83+V87+V117+V118</f>
        <v>0</v>
      </c>
      <c r="W119" s="445">
        <f>W74+W75+W83+W87+W117+W118</f>
        <v>0</v>
      </c>
      <c r="X119" s="454">
        <f>X74+X75+X83+X87+X117+X118</f>
        <v>0</v>
      </c>
      <c r="Y119" s="485">
        <f t="shared" ref="Y119:Z119" si="497">Y74+Y75+Y83+Y87+Y117+Y118</f>
        <v>0</v>
      </c>
      <c r="Z119" s="445">
        <f t="shared" si="497"/>
        <v>0</v>
      </c>
      <c r="AA119" s="446">
        <f>AA74+AA75+AA83+AA87+AA117+AA118</f>
        <v>0</v>
      </c>
      <c r="AB119" s="485">
        <f t="shared" ref="AB119" si="498">AB74+AB75+AB83+AB87+AB117+AB118</f>
        <v>0</v>
      </c>
      <c r="AC119" s="445">
        <f t="shared" ref="AC119" si="499">AC74+AC75+AC83+AC87+AC117+AC118</f>
        <v>0</v>
      </c>
      <c r="AD119" s="446">
        <f>AD74+AD75+AD83+AD87+AD117+AD118</f>
        <v>0</v>
      </c>
      <c r="AE119" s="454">
        <f t="shared" ref="AE119:AJ119" si="500">AE74+AE75+AE83+AE87+AE117+AE118</f>
        <v>0</v>
      </c>
      <c r="AF119" s="446">
        <f t="shared" si="500"/>
        <v>0</v>
      </c>
      <c r="AG119" s="454">
        <f t="shared" si="500"/>
        <v>0</v>
      </c>
      <c r="AH119" s="446">
        <f t="shared" si="500"/>
        <v>0</v>
      </c>
      <c r="AI119" s="454">
        <f t="shared" si="500"/>
        <v>0</v>
      </c>
      <c r="AJ119" s="446">
        <f t="shared" si="500"/>
        <v>0</v>
      </c>
    </row>
    <row r="120" spans="1:36" x14ac:dyDescent="0.2">
      <c r="AE120" s="367"/>
      <c r="AF120" s="367"/>
      <c r="AG120" s="367"/>
      <c r="AH120" s="367"/>
      <c r="AI120" s="367"/>
      <c r="AJ120" s="367"/>
    </row>
    <row r="121" spans="1:36" x14ac:dyDescent="0.2">
      <c r="A121" s="474" t="s">
        <v>485</v>
      </c>
      <c r="AE121" s="367"/>
      <c r="AF121" s="367"/>
      <c r="AG121" s="367"/>
      <c r="AH121" s="367"/>
      <c r="AI121" s="367"/>
      <c r="AJ121" s="367"/>
    </row>
    <row r="122" spans="1:36" x14ac:dyDescent="0.2">
      <c r="AE122" s="23"/>
      <c r="AF122" s="23"/>
      <c r="AG122" s="23"/>
      <c r="AH122" s="23"/>
      <c r="AI122" s="23"/>
      <c r="AJ122" s="23"/>
    </row>
    <row r="123" spans="1:36" x14ac:dyDescent="0.2">
      <c r="AE123" s="23"/>
      <c r="AF123" s="23"/>
      <c r="AG123" s="23"/>
      <c r="AH123" s="23"/>
      <c r="AI123" s="23"/>
      <c r="AJ123" s="23"/>
    </row>
    <row r="124" spans="1:36" x14ac:dyDescent="0.2">
      <c r="AE124" s="23"/>
      <c r="AF124" s="23"/>
      <c r="AG124" s="23"/>
      <c r="AH124" s="23"/>
      <c r="AI124" s="23"/>
      <c r="AJ124" s="23"/>
    </row>
    <row r="125" spans="1:36" x14ac:dyDescent="0.2">
      <c r="AE125" s="23"/>
      <c r="AF125" s="23"/>
      <c r="AG125" s="23"/>
      <c r="AH125" s="23"/>
      <c r="AI125" s="23"/>
      <c r="AJ125" s="23"/>
    </row>
  </sheetData>
  <sheetProtection formatCells="0" formatColumns="0" formatRows="0" insertColumns="0"/>
  <mergeCells count="33">
    <mergeCell ref="A4:A10"/>
    <mergeCell ref="B4:B10"/>
    <mergeCell ref="V5:X8"/>
    <mergeCell ref="C9:C10"/>
    <mergeCell ref="M7:O7"/>
    <mergeCell ref="P7:R7"/>
    <mergeCell ref="S7:U7"/>
    <mergeCell ref="P8:R8"/>
    <mergeCell ref="J7:L7"/>
    <mergeCell ref="D8:F8"/>
    <mergeCell ref="D7:F7"/>
    <mergeCell ref="G7:I7"/>
    <mergeCell ref="G8:I8"/>
    <mergeCell ref="D6:F6"/>
    <mergeCell ref="M8:O8"/>
    <mergeCell ref="J8:L8"/>
    <mergeCell ref="G6:I6"/>
    <mergeCell ref="J6:L6"/>
    <mergeCell ref="M6:O6"/>
    <mergeCell ref="P6:R6"/>
    <mergeCell ref="S6:U6"/>
    <mergeCell ref="D5:F5"/>
    <mergeCell ref="G5:I5"/>
    <mergeCell ref="J5:L5"/>
    <mergeCell ref="M5:O5"/>
    <mergeCell ref="P5:R5"/>
    <mergeCell ref="S8:U8"/>
    <mergeCell ref="S5:U5"/>
    <mergeCell ref="AE5:AF8"/>
    <mergeCell ref="AG5:AH8"/>
    <mergeCell ref="AI5:AJ8"/>
    <mergeCell ref="Y5:AA8"/>
    <mergeCell ref="AB5:AD8"/>
  </mergeCells>
  <phoneticPr fontId="7" type="noConversion"/>
  <pageMargins left="0.39370078740157483" right="0.39370078740157483" top="0.39370078740157483" bottom="0.39370078740157483" header="0.19685039370078741" footer="0.19685039370078741"/>
  <pageSetup paperSize="8" scale="61" fitToWidth="0" fitToHeight="2" orientation="landscape" r:id="rId1"/>
  <headerFooter alignWithMargins="0">
    <oddHeader>&amp;L&amp;8EHB Kostenschlüsselung&amp;C&amp;"Arial,Fett"&amp;8Bilanz - 2. Schlüsselung</oddHeader>
    <oddFooter>&amp;L&amp;8&amp;P/&amp;N&amp;R&amp;8&amp;A -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H14"/>
  <sheetViews>
    <sheetView workbookViewId="0">
      <selection activeCell="B4" sqref="B4"/>
    </sheetView>
  </sheetViews>
  <sheetFormatPr baseColWidth="10" defaultRowHeight="18" customHeight="1" x14ac:dyDescent="0.2"/>
  <cols>
    <col min="1" max="1" width="11.5546875" style="44"/>
    <col min="2" max="2" width="10.77734375" style="10" customWidth="1"/>
    <col min="3" max="3" width="20.77734375" style="12" customWidth="1"/>
    <col min="4" max="4" width="20.77734375" customWidth="1"/>
    <col min="5" max="5" width="40.77734375" customWidth="1"/>
    <col min="6" max="7" width="20.77734375" customWidth="1"/>
    <col min="8" max="8" width="40.77734375" customWidth="1"/>
  </cols>
  <sheetData>
    <row r="1" spans="1:8" ht="18" customHeight="1" x14ac:dyDescent="0.25">
      <c r="A1" s="14" t="s">
        <v>67</v>
      </c>
      <c r="B1" s="14"/>
      <c r="C1" s="11"/>
      <c r="D1" s="9"/>
    </row>
    <row r="2" spans="1:8" ht="18" customHeight="1" thickBot="1" x14ac:dyDescent="0.25"/>
    <row r="3" spans="1:8" s="54" customFormat="1" ht="36" customHeight="1" thickBot="1" x14ac:dyDescent="0.25">
      <c r="A3" s="49" t="s">
        <v>46</v>
      </c>
      <c r="B3" s="50" t="s">
        <v>10</v>
      </c>
      <c r="C3" s="13" t="s">
        <v>2</v>
      </c>
      <c r="D3" s="51" t="s">
        <v>3</v>
      </c>
      <c r="E3" s="52" t="s">
        <v>11</v>
      </c>
      <c r="F3" s="52" t="s">
        <v>68</v>
      </c>
      <c r="G3" s="52" t="s">
        <v>69</v>
      </c>
      <c r="H3" s="53" t="s">
        <v>12</v>
      </c>
    </row>
    <row r="4" spans="1:8" s="208" customFormat="1" ht="18" customHeight="1" x14ac:dyDescent="0.2">
      <c r="A4" s="406">
        <f>ROW()</f>
        <v>4</v>
      </c>
      <c r="B4" s="407"/>
      <c r="C4" s="408"/>
      <c r="D4" s="407"/>
      <c r="E4" s="409"/>
      <c r="F4" s="409"/>
      <c r="G4" s="409"/>
      <c r="H4" s="410"/>
    </row>
    <row r="5" spans="1:8" s="208" customFormat="1" ht="18" customHeight="1" x14ac:dyDescent="0.2">
      <c r="A5" s="411">
        <f>ROW()</f>
        <v>5</v>
      </c>
      <c r="B5" s="412"/>
      <c r="C5" s="413"/>
      <c r="D5" s="412"/>
      <c r="E5" s="414"/>
      <c r="F5" s="414"/>
      <c r="G5" s="414"/>
      <c r="H5" s="415"/>
    </row>
    <row r="6" spans="1:8" s="208" customFormat="1" ht="18" customHeight="1" x14ac:dyDescent="0.2">
      <c r="A6" s="411">
        <f>ROW()</f>
        <v>6</v>
      </c>
      <c r="B6" s="412"/>
      <c r="C6" s="413"/>
      <c r="D6" s="412"/>
      <c r="E6" s="414"/>
      <c r="F6" s="414"/>
      <c r="G6" s="414"/>
      <c r="H6" s="415"/>
    </row>
    <row r="7" spans="1:8" s="208" customFormat="1" ht="18" customHeight="1" x14ac:dyDescent="0.2">
      <c r="A7" s="411">
        <f>ROW()</f>
        <v>7</v>
      </c>
      <c r="B7" s="412"/>
      <c r="C7" s="413"/>
      <c r="D7" s="412"/>
      <c r="E7" s="414"/>
      <c r="F7" s="414"/>
      <c r="G7" s="414"/>
      <c r="H7" s="415"/>
    </row>
    <row r="8" spans="1:8" s="208" customFormat="1" ht="18" customHeight="1" x14ac:dyDescent="0.2">
      <c r="A8" s="411">
        <f>ROW()</f>
        <v>8</v>
      </c>
      <c r="B8" s="412"/>
      <c r="C8" s="413"/>
      <c r="D8" s="412"/>
      <c r="E8" s="414"/>
      <c r="F8" s="414"/>
      <c r="G8" s="414"/>
      <c r="H8" s="415"/>
    </row>
    <row r="9" spans="1:8" s="208" customFormat="1" ht="18" customHeight="1" x14ac:dyDescent="0.2">
      <c r="A9" s="411">
        <f>ROW()</f>
        <v>9</v>
      </c>
      <c r="B9" s="412"/>
      <c r="C9" s="413"/>
      <c r="D9" s="412"/>
      <c r="E9" s="414"/>
      <c r="F9" s="414"/>
      <c r="G9" s="414"/>
      <c r="H9" s="415"/>
    </row>
    <row r="10" spans="1:8" s="208" customFormat="1" ht="18" customHeight="1" x14ac:dyDescent="0.2">
      <c r="A10" s="411">
        <f>ROW()</f>
        <v>10</v>
      </c>
      <c r="B10" s="412"/>
      <c r="C10" s="413"/>
      <c r="D10" s="412"/>
      <c r="E10" s="414"/>
      <c r="F10" s="414"/>
      <c r="G10" s="414"/>
      <c r="H10" s="415"/>
    </row>
    <row r="11" spans="1:8" s="208" customFormat="1" ht="18" customHeight="1" x14ac:dyDescent="0.2">
      <c r="A11" s="411">
        <f>ROW()</f>
        <v>11</v>
      </c>
      <c r="B11" s="412"/>
      <c r="C11" s="413"/>
      <c r="D11" s="412"/>
      <c r="E11" s="414"/>
      <c r="F11" s="414"/>
      <c r="G11" s="414"/>
      <c r="H11" s="415"/>
    </row>
    <row r="12" spans="1:8" s="208" customFormat="1" ht="18" customHeight="1" x14ac:dyDescent="0.2">
      <c r="A12" s="411">
        <f>ROW()</f>
        <v>12</v>
      </c>
      <c r="B12" s="412"/>
      <c r="C12" s="413"/>
      <c r="D12" s="412"/>
      <c r="E12" s="414"/>
      <c r="F12" s="414"/>
      <c r="G12" s="414"/>
      <c r="H12" s="415"/>
    </row>
    <row r="13" spans="1:8" s="208" customFormat="1" ht="18" customHeight="1" x14ac:dyDescent="0.2">
      <c r="A13" s="411">
        <f>ROW()</f>
        <v>13</v>
      </c>
      <c r="B13" s="412"/>
      <c r="C13" s="413"/>
      <c r="D13" s="412"/>
      <c r="E13" s="414"/>
      <c r="F13" s="414"/>
      <c r="G13" s="414"/>
      <c r="H13" s="416"/>
    </row>
    <row r="14" spans="1:8" s="208" customFormat="1" ht="18" customHeight="1" thickBot="1" x14ac:dyDescent="0.25">
      <c r="A14" s="417">
        <f>ROW()</f>
        <v>14</v>
      </c>
      <c r="B14" s="418" t="s">
        <v>13</v>
      </c>
      <c r="C14" s="419"/>
      <c r="D14" s="418"/>
      <c r="E14" s="420"/>
      <c r="F14" s="420"/>
      <c r="G14" s="420"/>
      <c r="H14" s="421"/>
    </row>
  </sheetData>
  <sheetProtection password="C90A" sheet="1" objects="1" scenarios="1" formatCells="0" formatColumns="0" formatRows="0" insertRows="0" deleteRows="0"/>
  <phoneticPr fontId="7" type="noConversion"/>
  <pageMargins left="0.39370078740157483" right="0.39370078740157483" top="0.98425196850393704" bottom="0.98425196850393704" header="0.51181102362204722" footer="0.51181102362204722"/>
  <pageSetup paperSize="8" scale="90" fitToHeight="0" orientation="landscape" r:id="rId1"/>
  <headerFooter alignWithMargins="0">
    <oddHeader>&amp;L&amp;8EHB Kostenschlüsselung&amp;C&amp;"Arial,Fett"&amp;8Änderungen Schlüssel &amp; ILV</oddHeader>
    <oddFooter>&amp;L&amp;8&amp;P/&amp;N&amp;R&amp;8&amp;A -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32"/>
  <sheetViews>
    <sheetView zoomScaleNormal="100" workbookViewId="0">
      <selection activeCell="A7" sqref="A7"/>
    </sheetView>
  </sheetViews>
  <sheetFormatPr baseColWidth="10" defaultColWidth="11.44140625" defaultRowHeight="15" x14ac:dyDescent="0.2"/>
  <cols>
    <col min="1" max="1" width="40.77734375" style="135" customWidth="1"/>
    <col min="2" max="2" width="5.77734375" style="136" customWidth="1"/>
    <col min="3" max="3" width="55.77734375" style="137" customWidth="1"/>
    <col min="4" max="16384" width="11.44140625" style="128"/>
  </cols>
  <sheetData>
    <row r="1" spans="1:3" ht="18" x14ac:dyDescent="0.2">
      <c r="A1" s="125" t="s">
        <v>378</v>
      </c>
      <c r="B1" s="126"/>
      <c r="C1" s="127"/>
    </row>
    <row r="2" spans="1:3" x14ac:dyDescent="0.2">
      <c r="A2" s="129"/>
      <c r="B2" s="126"/>
      <c r="C2" s="127"/>
    </row>
    <row r="3" spans="1:3" s="132" customFormat="1" ht="16.5" thickBot="1" x14ac:dyDescent="0.25">
      <c r="A3" s="130" t="s">
        <v>379</v>
      </c>
      <c r="B3" s="126"/>
      <c r="C3" s="131" t="s">
        <v>388</v>
      </c>
    </row>
    <row r="4" spans="1:3" ht="60" customHeight="1" x14ac:dyDescent="0.2">
      <c r="A4" s="116" t="s">
        <v>361</v>
      </c>
      <c r="B4" s="112" t="s">
        <v>375</v>
      </c>
      <c r="C4" s="120"/>
    </row>
    <row r="5" spans="1:3" ht="60" customHeight="1" x14ac:dyDescent="0.2">
      <c r="A5" s="133" t="s">
        <v>380</v>
      </c>
      <c r="B5" s="113" t="s">
        <v>375</v>
      </c>
      <c r="C5" s="121"/>
    </row>
    <row r="6" spans="1:3" ht="60" customHeight="1" x14ac:dyDescent="0.2">
      <c r="A6" s="133" t="s">
        <v>362</v>
      </c>
      <c r="B6" s="113" t="s">
        <v>375</v>
      </c>
      <c r="C6" s="121"/>
    </row>
    <row r="7" spans="1:3" ht="60" customHeight="1" x14ac:dyDescent="0.2">
      <c r="A7" s="133" t="s">
        <v>363</v>
      </c>
      <c r="B7" s="113" t="s">
        <v>375</v>
      </c>
      <c r="C7" s="121"/>
    </row>
    <row r="8" spans="1:3" ht="60" customHeight="1" x14ac:dyDescent="0.2">
      <c r="A8" s="117" t="s">
        <v>382</v>
      </c>
      <c r="B8" s="113" t="s">
        <v>375</v>
      </c>
      <c r="C8" s="121"/>
    </row>
    <row r="9" spans="1:3" ht="60" customHeight="1" x14ac:dyDescent="0.2">
      <c r="A9" s="134" t="s">
        <v>364</v>
      </c>
      <c r="B9" s="113" t="s">
        <v>375</v>
      </c>
      <c r="C9" s="121"/>
    </row>
    <row r="10" spans="1:3" ht="60" customHeight="1" x14ac:dyDescent="0.2">
      <c r="A10" s="117" t="s">
        <v>365</v>
      </c>
      <c r="B10" s="113" t="s">
        <v>375</v>
      </c>
      <c r="C10" s="121"/>
    </row>
    <row r="11" spans="1:3" ht="60" customHeight="1" x14ac:dyDescent="0.2">
      <c r="A11" s="117" t="s">
        <v>366</v>
      </c>
      <c r="B11" s="113" t="s">
        <v>375</v>
      </c>
      <c r="C11" s="121"/>
    </row>
    <row r="12" spans="1:3" ht="60" customHeight="1" x14ac:dyDescent="0.2">
      <c r="A12" s="117" t="s">
        <v>367</v>
      </c>
      <c r="B12" s="113" t="s">
        <v>375</v>
      </c>
      <c r="C12" s="121"/>
    </row>
    <row r="13" spans="1:3" ht="60" customHeight="1" x14ac:dyDescent="0.2">
      <c r="A13" s="117" t="s">
        <v>368</v>
      </c>
      <c r="B13" s="113" t="s">
        <v>375</v>
      </c>
      <c r="C13" s="121"/>
    </row>
    <row r="14" spans="1:3" ht="60" customHeight="1" x14ac:dyDescent="0.2">
      <c r="A14" s="117" t="s">
        <v>381</v>
      </c>
      <c r="B14" s="113" t="s">
        <v>375</v>
      </c>
      <c r="C14" s="121"/>
    </row>
    <row r="15" spans="1:3" ht="60" customHeight="1" x14ac:dyDescent="0.2">
      <c r="A15" s="117" t="s">
        <v>383</v>
      </c>
      <c r="B15" s="113" t="s">
        <v>375</v>
      </c>
      <c r="C15" s="121"/>
    </row>
    <row r="16" spans="1:3" ht="60" customHeight="1" x14ac:dyDescent="0.2">
      <c r="A16" s="117" t="s">
        <v>389</v>
      </c>
      <c r="B16" s="113" t="s">
        <v>375</v>
      </c>
      <c r="C16" s="121"/>
    </row>
    <row r="17" spans="1:3" ht="60" customHeight="1" x14ac:dyDescent="0.2">
      <c r="A17" s="117" t="s">
        <v>384</v>
      </c>
      <c r="B17" s="113" t="s">
        <v>375</v>
      </c>
      <c r="C17" s="121"/>
    </row>
    <row r="18" spans="1:3" ht="60" customHeight="1" x14ac:dyDescent="0.2">
      <c r="A18" s="117" t="s">
        <v>396</v>
      </c>
      <c r="B18" s="113" t="s">
        <v>375</v>
      </c>
      <c r="C18" s="121"/>
    </row>
    <row r="19" spans="1:3" ht="60" customHeight="1" x14ac:dyDescent="0.2">
      <c r="A19" s="117" t="s">
        <v>369</v>
      </c>
      <c r="B19" s="113" t="s">
        <v>375</v>
      </c>
      <c r="C19" s="121"/>
    </row>
    <row r="20" spans="1:3" ht="60" customHeight="1" x14ac:dyDescent="0.2">
      <c r="A20" s="117" t="s">
        <v>370</v>
      </c>
      <c r="B20" s="113" t="s">
        <v>375</v>
      </c>
      <c r="C20" s="121"/>
    </row>
    <row r="21" spans="1:3" ht="60" customHeight="1" x14ac:dyDescent="0.2">
      <c r="A21" s="117" t="s">
        <v>371</v>
      </c>
      <c r="B21" s="113" t="s">
        <v>375</v>
      </c>
      <c r="C21" s="121"/>
    </row>
    <row r="22" spans="1:3" ht="60" customHeight="1" x14ac:dyDescent="0.2">
      <c r="A22" s="117" t="s">
        <v>385</v>
      </c>
      <c r="B22" s="113" t="s">
        <v>375</v>
      </c>
      <c r="C22" s="121"/>
    </row>
    <row r="23" spans="1:3" ht="60" customHeight="1" x14ac:dyDescent="0.2">
      <c r="A23" s="117" t="s">
        <v>372</v>
      </c>
      <c r="B23" s="113" t="s">
        <v>375</v>
      </c>
      <c r="C23" s="121"/>
    </row>
    <row r="24" spans="1:3" ht="60" customHeight="1" x14ac:dyDescent="0.2">
      <c r="A24" s="117" t="s">
        <v>386</v>
      </c>
      <c r="B24" s="113" t="s">
        <v>375</v>
      </c>
      <c r="C24" s="121"/>
    </row>
    <row r="25" spans="1:3" ht="60" customHeight="1" x14ac:dyDescent="0.2">
      <c r="A25" s="117" t="s">
        <v>390</v>
      </c>
      <c r="B25" s="113" t="s">
        <v>375</v>
      </c>
      <c r="C25" s="121"/>
    </row>
    <row r="26" spans="1:3" ht="60" customHeight="1" x14ac:dyDescent="0.2">
      <c r="A26" s="117" t="s">
        <v>373</v>
      </c>
      <c r="B26" s="113" t="s">
        <v>375</v>
      </c>
      <c r="C26" s="121"/>
    </row>
    <row r="27" spans="1:3" ht="60" customHeight="1" x14ac:dyDescent="0.2">
      <c r="A27" s="117" t="s">
        <v>387</v>
      </c>
      <c r="B27" s="113"/>
      <c r="C27" s="121"/>
    </row>
    <row r="28" spans="1:3" ht="60" customHeight="1" x14ac:dyDescent="0.2">
      <c r="A28" s="118" t="s">
        <v>377</v>
      </c>
      <c r="B28" s="114" t="s">
        <v>376</v>
      </c>
      <c r="C28" s="121"/>
    </row>
    <row r="29" spans="1:3" ht="60" customHeight="1" x14ac:dyDescent="0.2">
      <c r="A29" s="119"/>
      <c r="B29" s="114" t="s">
        <v>376</v>
      </c>
      <c r="C29" s="121"/>
    </row>
    <row r="30" spans="1:3" ht="60" customHeight="1" x14ac:dyDescent="0.2">
      <c r="A30" s="119"/>
      <c r="B30" s="114" t="s">
        <v>376</v>
      </c>
      <c r="C30" s="121"/>
    </row>
    <row r="31" spans="1:3" ht="60" customHeight="1" x14ac:dyDescent="0.2">
      <c r="A31" s="119"/>
      <c r="B31" s="114" t="s">
        <v>376</v>
      </c>
      <c r="C31" s="121"/>
    </row>
    <row r="32" spans="1:3" ht="60" customHeight="1" thickBot="1" x14ac:dyDescent="0.25">
      <c r="A32" s="138" t="s">
        <v>13</v>
      </c>
      <c r="B32" s="115" t="s">
        <v>376</v>
      </c>
      <c r="C32" s="122"/>
    </row>
  </sheetData>
  <sheetProtection password="C90A" sheet="1" objects="1" scenarios="1" formatCells="0" formatColumns="0" formatRows="0" insertRows="0" deleteRows="0"/>
  <phoneticPr fontId="7" type="noConversion"/>
  <dataValidations count="1">
    <dataValidation type="list" allowBlank="1" showInputMessage="1" showErrorMessage="1" sqref="B4:B27">
      <formula1>"bitte auswählen,Ja,Nein"</formula1>
    </dataValidation>
  </dataValidations>
  <pageMargins left="0.39370078740157483" right="0.39370078740157483" top="0.39370078740157483" bottom="0.39370078740157483" header="0.19685039370078741" footer="0.19685039370078741"/>
  <pageSetup paperSize="9" scale="78" fitToHeight="0" orientation="portrait" r:id="rId1"/>
  <headerFooter alignWithMargins="0">
    <oddHeader>&amp;L&amp;8EHB Kostenschlüsselung&amp;C&amp;"Arial,Fett"&amp;8Unternehmensbeschreibung</oddHeader>
    <oddFooter>&amp;L&amp;8&amp;P/&amp;N&amp;R&amp;8&amp;A -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4" sqref="B4"/>
    </sheetView>
  </sheetViews>
  <sheetFormatPr baseColWidth="10" defaultRowHeight="18" customHeight="1" x14ac:dyDescent="0.2"/>
  <cols>
    <col min="1" max="1" width="10.77734375" customWidth="1"/>
    <col min="2" max="2" width="20.77734375" customWidth="1"/>
    <col min="3" max="4" width="40.77734375" customWidth="1"/>
    <col min="5" max="5" width="10.77734375" style="16" customWidth="1"/>
    <col min="6" max="6" width="20.77734375" customWidth="1"/>
    <col min="7" max="8" width="40.77734375" customWidth="1"/>
  </cols>
  <sheetData>
    <row r="1" spans="1:8" ht="18" customHeight="1" x14ac:dyDescent="0.25">
      <c r="A1" s="1" t="s">
        <v>1</v>
      </c>
      <c r="C1" s="2"/>
      <c r="D1" s="2"/>
      <c r="E1" s="4"/>
      <c r="F1" s="3"/>
      <c r="G1" s="3"/>
      <c r="H1" s="3"/>
    </row>
    <row r="2" spans="1:8" ht="18" customHeight="1" thickBot="1" x14ac:dyDescent="0.3">
      <c r="B2" s="4"/>
      <c r="C2" s="5"/>
      <c r="D2" s="5"/>
      <c r="E2" s="6"/>
      <c r="F2" s="4"/>
      <c r="G2" s="4"/>
      <c r="H2" s="4"/>
    </row>
    <row r="3" spans="1:8" ht="36" customHeight="1" thickBot="1" x14ac:dyDescent="0.25">
      <c r="A3" s="19" t="s">
        <v>46</v>
      </c>
      <c r="B3" s="21" t="s">
        <v>2</v>
      </c>
      <c r="C3" s="20" t="s">
        <v>3</v>
      </c>
      <c r="D3" s="20" t="s">
        <v>374</v>
      </c>
      <c r="E3" s="20" t="s">
        <v>4</v>
      </c>
      <c r="F3" s="21" t="s">
        <v>51</v>
      </c>
      <c r="G3" s="21" t="s">
        <v>489</v>
      </c>
      <c r="H3" s="22" t="s">
        <v>393</v>
      </c>
    </row>
    <row r="4" spans="1:8" s="208" customFormat="1" ht="18" customHeight="1" x14ac:dyDescent="0.2">
      <c r="A4" s="308">
        <f>ROW()</f>
        <v>4</v>
      </c>
      <c r="B4" s="139"/>
      <c r="C4" s="140"/>
      <c r="D4" s="140"/>
      <c r="E4" s="141"/>
      <c r="F4" s="142"/>
      <c r="G4" s="142"/>
      <c r="H4" s="143"/>
    </row>
    <row r="5" spans="1:8" s="208" customFormat="1" ht="18" customHeight="1" x14ac:dyDescent="0.2">
      <c r="A5" s="309">
        <f>ROW()</f>
        <v>5</v>
      </c>
      <c r="B5" s="144"/>
      <c r="C5" s="145"/>
      <c r="D5" s="145"/>
      <c r="E5" s="146"/>
      <c r="F5" s="147"/>
      <c r="G5" s="147"/>
      <c r="H5" s="148"/>
    </row>
    <row r="6" spans="1:8" s="208" customFormat="1" ht="18" customHeight="1" x14ac:dyDescent="0.2">
      <c r="A6" s="309">
        <f>ROW()</f>
        <v>6</v>
      </c>
      <c r="B6" s="144"/>
      <c r="C6" s="145"/>
      <c r="D6" s="145"/>
      <c r="E6" s="146"/>
      <c r="F6" s="147"/>
      <c r="G6" s="147"/>
      <c r="H6" s="148"/>
    </row>
    <row r="7" spans="1:8" s="208" customFormat="1" ht="18" customHeight="1" x14ac:dyDescent="0.2">
      <c r="A7" s="309">
        <f>ROW()</f>
        <v>7</v>
      </c>
      <c r="B7" s="144"/>
      <c r="C7" s="145"/>
      <c r="D7" s="145"/>
      <c r="E7" s="146"/>
      <c r="F7" s="147"/>
      <c r="G7" s="147"/>
      <c r="H7" s="148"/>
    </row>
    <row r="8" spans="1:8" s="208" customFormat="1" ht="18" customHeight="1" x14ac:dyDescent="0.2">
      <c r="A8" s="309">
        <f>ROW()</f>
        <v>8</v>
      </c>
      <c r="B8" s="144"/>
      <c r="C8" s="145"/>
      <c r="D8" s="145"/>
      <c r="E8" s="147"/>
      <c r="F8" s="147"/>
      <c r="G8" s="147"/>
      <c r="H8" s="148"/>
    </row>
    <row r="9" spans="1:8" s="208" customFormat="1" ht="18" customHeight="1" x14ac:dyDescent="0.2">
      <c r="A9" s="309">
        <f>ROW()</f>
        <v>9</v>
      </c>
      <c r="B9" s="144"/>
      <c r="C9" s="145"/>
      <c r="D9" s="145"/>
      <c r="E9" s="147"/>
      <c r="F9" s="147"/>
      <c r="G9" s="147"/>
      <c r="H9" s="148"/>
    </row>
    <row r="10" spans="1:8" s="208" customFormat="1" ht="18" customHeight="1" x14ac:dyDescent="0.2">
      <c r="A10" s="309">
        <f>ROW()</f>
        <v>10</v>
      </c>
      <c r="B10" s="144"/>
      <c r="C10" s="145"/>
      <c r="D10" s="145"/>
      <c r="E10" s="147"/>
      <c r="F10" s="147"/>
      <c r="G10" s="147"/>
      <c r="H10" s="148"/>
    </row>
    <row r="11" spans="1:8" s="208" customFormat="1" ht="18" customHeight="1" x14ac:dyDescent="0.2">
      <c r="A11" s="309">
        <f>ROW()</f>
        <v>11</v>
      </c>
      <c r="B11" s="144"/>
      <c r="C11" s="145"/>
      <c r="D11" s="145"/>
      <c r="E11" s="147"/>
      <c r="F11" s="147"/>
      <c r="G11" s="147"/>
      <c r="H11" s="148"/>
    </row>
    <row r="12" spans="1:8" s="208" customFormat="1" ht="18" customHeight="1" x14ac:dyDescent="0.2">
      <c r="A12" s="309">
        <f>ROW()</f>
        <v>12</v>
      </c>
      <c r="B12" s="144"/>
      <c r="C12" s="145"/>
      <c r="D12" s="145"/>
      <c r="E12" s="147"/>
      <c r="F12" s="147"/>
      <c r="G12" s="147"/>
      <c r="H12" s="148"/>
    </row>
    <row r="13" spans="1:8" s="208" customFormat="1" ht="18" customHeight="1" x14ac:dyDescent="0.2">
      <c r="A13" s="309">
        <f>ROW()</f>
        <v>13</v>
      </c>
      <c r="B13" s="144"/>
      <c r="C13" s="145"/>
      <c r="D13" s="145"/>
      <c r="E13" s="147"/>
      <c r="F13" s="147"/>
      <c r="G13" s="147"/>
      <c r="H13" s="148"/>
    </row>
    <row r="14" spans="1:8" s="208" customFormat="1" ht="18" customHeight="1" thickBot="1" x14ac:dyDescent="0.25">
      <c r="A14" s="310">
        <f>ROW()</f>
        <v>14</v>
      </c>
      <c r="B14" s="149" t="s">
        <v>13</v>
      </c>
      <c r="C14" s="150"/>
      <c r="D14" s="150"/>
      <c r="E14" s="151"/>
      <c r="F14" s="151"/>
      <c r="G14" s="151"/>
      <c r="H14" s="152"/>
    </row>
  </sheetData>
  <sheetProtection password="C90A" sheet="1" objects="1" scenarios="1" formatCells="0" formatColumns="0" formatRows="0" insertRows="0" deleteRows="0"/>
  <phoneticPr fontId="7" type="noConversion"/>
  <conditionalFormatting sqref="H4:H14">
    <cfRule type="expression" dxfId="1" priority="1" stopIfTrue="1">
      <formula>$F4="Hauptkostenstelle"</formula>
    </cfRule>
  </conditionalFormatting>
  <conditionalFormatting sqref="G4:G14">
    <cfRule type="expression" dxfId="0" priority="2" stopIfTrue="1">
      <formula>$F4="Hauptkostenstelle"</formula>
    </cfRule>
  </conditionalFormatting>
  <dataValidations count="1">
    <dataValidation type="list" allowBlank="1" showInputMessage="1" showErrorMessage="1" sqref="F4:F14">
      <formula1>"Hilfskostenstelle, Hauptkostenstelle"</formula1>
    </dataValidation>
  </dataValidations>
  <pageMargins left="0.39370078740157483" right="0.39370078740157483" top="0.39370078740157483" bottom="0.39370078740157483" header="0.19685039370078741" footer="0.19685039370078741"/>
  <pageSetup paperSize="8" scale="74" fitToHeight="0" orientation="landscape" r:id="rId1"/>
  <headerFooter alignWithMargins="0">
    <oddHeader>&amp;L&amp;8EHB Kostenschlüsselung&amp;C&amp;"Arial,Fett"&amp;8Kostenstellenplan</oddHeader>
    <oddFooter>&amp;L&amp;8&amp;P/&amp;N&amp;R&amp;8&amp;A -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T145"/>
  <sheetViews>
    <sheetView zoomScaleNormal="100" zoomScaleSheetLayoutView="85" workbookViewId="0">
      <pane xSplit="3" ySplit="10" topLeftCell="D11" activePane="bottomRight" state="frozen"/>
      <selection activeCell="A4" sqref="A4:A8"/>
      <selection pane="topRight" activeCell="A4" sqref="A4:A8"/>
      <selection pane="bottomLeft" activeCell="A4" sqref="A4:A8"/>
      <selection pane="bottomRight" activeCell="D6" sqref="A4:F10"/>
    </sheetView>
  </sheetViews>
  <sheetFormatPr baseColWidth="10" defaultRowHeight="15" outlineLevelCol="1" x14ac:dyDescent="0.2"/>
  <cols>
    <col min="1" max="1" width="8.33203125" style="30" customWidth="1"/>
    <col min="2" max="2" width="8.33203125" style="24" customWidth="1"/>
    <col min="3" max="3" width="40.77734375" style="24" customWidth="1"/>
    <col min="4" max="5" width="15.77734375" style="325" customWidth="1" outlineLevel="1"/>
    <col min="6" max="6" width="15.77734375" style="366" customWidth="1"/>
    <col min="7" max="8" width="15.77734375" style="325" customWidth="1" outlineLevel="1"/>
    <col min="9" max="9" width="15.77734375" style="366" customWidth="1"/>
    <col min="10" max="11" width="15.77734375" style="325" customWidth="1" outlineLevel="1"/>
    <col min="12" max="12" width="15.77734375" style="366" customWidth="1"/>
    <col min="13" max="14" width="15.77734375" style="325" customWidth="1" outlineLevel="1"/>
    <col min="15" max="15" width="15.77734375" style="366" customWidth="1"/>
    <col min="16" max="17" width="15.77734375" style="325" customWidth="1" outlineLevel="1"/>
    <col min="18" max="18" width="15.77734375" style="366" customWidth="1"/>
    <col min="19" max="20" width="15.77734375" style="325" customWidth="1" outlineLevel="1"/>
    <col min="21" max="21" width="15.77734375" style="366" customWidth="1"/>
    <col min="22" max="24" width="20.77734375" style="367" customWidth="1"/>
    <col min="25" max="32" width="20.77734375" style="367" customWidth="1" outlineLevel="1"/>
    <col min="33" max="16384" width="11.5546875" style="23"/>
  </cols>
  <sheetData>
    <row r="1" spans="1:46" s="29" customFormat="1" ht="18" customHeight="1" x14ac:dyDescent="0.25">
      <c r="A1" s="31" t="s">
        <v>394</v>
      </c>
      <c r="B1" s="28"/>
      <c r="C1" s="28"/>
      <c r="D1" s="322"/>
      <c r="E1" s="322"/>
      <c r="F1" s="323"/>
      <c r="G1" s="322"/>
      <c r="H1" s="322"/>
      <c r="I1" s="323"/>
      <c r="J1" s="322"/>
      <c r="K1" s="322"/>
      <c r="L1" s="323"/>
      <c r="M1" s="322"/>
      <c r="N1" s="322"/>
      <c r="O1" s="323"/>
      <c r="P1" s="322"/>
      <c r="Q1" s="322"/>
      <c r="R1" s="323"/>
      <c r="S1" s="322"/>
      <c r="T1" s="322"/>
      <c r="U1" s="323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46" s="48" customFormat="1" ht="15.75" customHeight="1" x14ac:dyDescent="0.2">
      <c r="A2" s="123"/>
      <c r="B2" s="24"/>
      <c r="C2" s="24"/>
      <c r="D2" s="325"/>
      <c r="E2" s="325"/>
      <c r="F2" s="326"/>
      <c r="G2" s="325"/>
      <c r="H2" s="325"/>
      <c r="I2" s="326"/>
      <c r="J2" s="325"/>
      <c r="K2" s="325"/>
      <c r="L2" s="326"/>
      <c r="M2" s="325"/>
      <c r="N2" s="325"/>
      <c r="O2" s="326"/>
      <c r="P2" s="325"/>
      <c r="Q2" s="325"/>
      <c r="R2" s="326"/>
      <c r="S2" s="325"/>
      <c r="T2" s="325"/>
      <c r="U2" s="326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</row>
    <row r="3" spans="1:46" s="544" customFormat="1" ht="15.75" customHeight="1" thickBot="1" x14ac:dyDescent="0.25">
      <c r="A3" s="543"/>
      <c r="C3" s="543"/>
      <c r="D3" s="545" t="str">
        <f>CONCATENATE(D7," - direkt")</f>
        <v xml:space="preserve"> - direkt</v>
      </c>
      <c r="E3" s="545" t="str">
        <f>CONCATENATE(D7," - indirekt")</f>
        <v xml:space="preserve"> - indirekt</v>
      </c>
      <c r="F3" s="471" t="str">
        <f>CONCATENATE(D7," - Summe")</f>
        <v xml:space="preserve"> - Summe</v>
      </c>
      <c r="G3" s="545" t="str">
        <f>CONCATENATE(G7," - direkt")</f>
        <v xml:space="preserve"> - direkt</v>
      </c>
      <c r="H3" s="545" t="str">
        <f>CONCATENATE(G7," - indirekt")</f>
        <v xml:space="preserve"> - indirekt</v>
      </c>
      <c r="I3" s="471" t="str">
        <f>CONCATENATE(G7," - Summe")</f>
        <v xml:space="preserve"> - Summe</v>
      </c>
      <c r="J3" s="545" t="str">
        <f>CONCATENATE(J7," - direkt")</f>
        <v xml:space="preserve"> - direkt</v>
      </c>
      <c r="K3" s="545" t="str">
        <f>CONCATENATE(J7," - indirekt")</f>
        <v xml:space="preserve"> - indirekt</v>
      </c>
      <c r="L3" s="471" t="str">
        <f>CONCATENATE(J7," - Summe")</f>
        <v xml:space="preserve"> - Summe</v>
      </c>
      <c r="M3" s="545" t="str">
        <f>CONCATENATE(M7," - direkt")</f>
        <v xml:space="preserve"> - direkt</v>
      </c>
      <c r="N3" s="545" t="str">
        <f>CONCATENATE(M7," - indirekt")</f>
        <v xml:space="preserve"> - indirekt</v>
      </c>
      <c r="O3" s="471" t="str">
        <f>CONCATENATE(M7," - Summe")</f>
        <v xml:space="preserve"> - Summe</v>
      </c>
      <c r="P3" s="545" t="str">
        <f>CONCATENATE(P7," - direkt")</f>
        <v xml:space="preserve"> - direkt</v>
      </c>
      <c r="Q3" s="545" t="str">
        <f>CONCATENATE(P7," - indirekt")</f>
        <v xml:space="preserve"> - indirekt</v>
      </c>
      <c r="R3" s="471" t="str">
        <f>CONCATENATE(P7," - Summe")</f>
        <v xml:space="preserve"> - Summe</v>
      </c>
      <c r="S3" s="545" t="str">
        <f>CONCATENATE(S7," - direkt")</f>
        <v xml:space="preserve"> - direkt</v>
      </c>
      <c r="T3" s="545" t="str">
        <f>CONCATENATE(S7," - indirekt")</f>
        <v xml:space="preserve"> - indirekt</v>
      </c>
      <c r="U3" s="471" t="str">
        <f>CONCATENATE(S7," - Summe")</f>
        <v xml:space="preserve"> - Summe</v>
      </c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</row>
    <row r="4" spans="1:46" ht="18" customHeight="1" thickBot="1" x14ac:dyDescent="0.25">
      <c r="A4" s="615" t="s">
        <v>46</v>
      </c>
      <c r="B4" s="628" t="s">
        <v>47</v>
      </c>
      <c r="C4" s="38" t="s">
        <v>54</v>
      </c>
      <c r="D4" s="328" t="str">
        <f t="shared" ref="D4:X4" si="0">IF(COLUMN(D1)&gt;26,CHAR(INT((COLUMN(D1)-1)/26)+64),"")&amp;CHAR(MOD(COLUMN(D1)-1,26)+65)</f>
        <v>D</v>
      </c>
      <c r="E4" s="329" t="str">
        <f t="shared" si="0"/>
        <v>E</v>
      </c>
      <c r="F4" s="330" t="str">
        <f t="shared" si="0"/>
        <v>F</v>
      </c>
      <c r="G4" s="328" t="str">
        <f>IF(COLUMN(G1)&gt;26,CHAR(INT((COLUMN(G1)-1)/26)+64),"")&amp;CHAR(MOD(COLUMN(G1)-1,26)+65)</f>
        <v>G</v>
      </c>
      <c r="H4" s="329" t="str">
        <f>IF(COLUMN(H1)&gt;26,CHAR(INT((COLUMN(H1)-1)/26)+64),"")&amp;CHAR(MOD(COLUMN(H1)-1,26)+65)</f>
        <v>H</v>
      </c>
      <c r="I4" s="330" t="str">
        <f>IF(COLUMN(I1)&gt;26,CHAR(INT((COLUMN(I1)-1)/26)+64),"")&amp;CHAR(MOD(COLUMN(I1)-1,26)+65)</f>
        <v>I</v>
      </c>
      <c r="J4" s="328" t="str">
        <f t="shared" si="0"/>
        <v>J</v>
      </c>
      <c r="K4" s="329" t="str">
        <f t="shared" si="0"/>
        <v>K</v>
      </c>
      <c r="L4" s="330" t="str">
        <f t="shared" si="0"/>
        <v>L</v>
      </c>
      <c r="M4" s="328" t="str">
        <f>IF(COLUMN(M1)&gt;26,CHAR(INT((COLUMN(M1)-1)/26)+64),"")&amp;CHAR(MOD(COLUMN(M1)-1,26)+65)</f>
        <v>M</v>
      </c>
      <c r="N4" s="329" t="str">
        <f>IF(COLUMN(N1)&gt;26,CHAR(INT((COLUMN(N1)-1)/26)+64),"")&amp;CHAR(MOD(COLUMN(N1)-1,26)+65)</f>
        <v>N</v>
      </c>
      <c r="O4" s="330" t="str">
        <f>IF(COLUMN(O1)&gt;26,CHAR(INT((COLUMN(O1)-1)/26)+64),"")&amp;CHAR(MOD(COLUMN(O1)-1,26)+65)</f>
        <v>O</v>
      </c>
      <c r="P4" s="328" t="str">
        <f t="shared" si="0"/>
        <v>P</v>
      </c>
      <c r="Q4" s="329" t="str">
        <f t="shared" si="0"/>
        <v>Q</v>
      </c>
      <c r="R4" s="330" t="str">
        <f t="shared" si="0"/>
        <v>R</v>
      </c>
      <c r="S4" s="328" t="str">
        <f>IF(COLUMN(S1)&gt;26,CHAR(INT((COLUMN(S1)-1)/26)+64),"")&amp;CHAR(MOD(COLUMN(S1)-1,26)+65)</f>
        <v>S</v>
      </c>
      <c r="T4" s="329" t="str">
        <f>IF(COLUMN(T1)&gt;26,CHAR(INT((COLUMN(T1)-1)/26)+64),"")&amp;CHAR(MOD(COLUMN(T1)-1,26)+65)</f>
        <v>T</v>
      </c>
      <c r="U4" s="330" t="str">
        <f>IF(COLUMN(U1)&gt;26,CHAR(INT((COLUMN(U1)-1)/26)+64),"")&amp;CHAR(MOD(COLUMN(U1)-1,26)+65)</f>
        <v>U</v>
      </c>
      <c r="V4" s="331" t="str">
        <f t="shared" si="0"/>
        <v>V</v>
      </c>
      <c r="W4" s="332" t="str">
        <f t="shared" si="0"/>
        <v>W</v>
      </c>
      <c r="X4" s="333" t="str">
        <f t="shared" si="0"/>
        <v>X</v>
      </c>
      <c r="Y4" s="506" t="str">
        <f t="shared" ref="Y4:AF4" si="1">IF(COLUMN(Y1)&gt;26,CHAR(INT((COLUMN(Y1)-1)/26)+64),"")&amp;CHAR(MOD(COLUMN(Y1)-1,26)+65)</f>
        <v>Y</v>
      </c>
      <c r="Z4" s="333" t="str">
        <f t="shared" si="1"/>
        <v>Z</v>
      </c>
      <c r="AA4" s="516" t="str">
        <f t="shared" ref="AA4:AE4" si="2">IF(COLUMN(AA1)&gt;26,CHAR(INT((COLUMN(AA1)-1)/26)+64),"")&amp;CHAR(MOD(COLUMN(AA1)-1,26)+65)</f>
        <v>AA</v>
      </c>
      <c r="AB4" s="515" t="str">
        <f t="shared" ref="AB4:AC4" si="3">IF(COLUMN(AB1)&gt;26,CHAR(INT((COLUMN(AB1)-1)/26)+64),"")&amp;CHAR(MOD(COLUMN(AB1)-1,26)+65)</f>
        <v>AB</v>
      </c>
      <c r="AC4" s="333" t="str">
        <f t="shared" si="3"/>
        <v>AC</v>
      </c>
      <c r="AD4" s="519" t="str">
        <f t="shared" si="2"/>
        <v>AD</v>
      </c>
      <c r="AE4" s="329" t="str">
        <f t="shared" si="2"/>
        <v>AE</v>
      </c>
      <c r="AF4" s="330" t="str">
        <f t="shared" si="1"/>
        <v>AF</v>
      </c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6" ht="18" customHeight="1" x14ac:dyDescent="0.2">
      <c r="A5" s="616"/>
      <c r="B5" s="629"/>
      <c r="C5" s="39" t="s">
        <v>43</v>
      </c>
      <c r="D5" s="631"/>
      <c r="E5" s="632"/>
      <c r="F5" s="633"/>
      <c r="G5" s="624"/>
      <c r="H5" s="625"/>
      <c r="I5" s="634"/>
      <c r="J5" s="624"/>
      <c r="K5" s="625"/>
      <c r="L5" s="634"/>
      <c r="M5" s="624"/>
      <c r="N5" s="625"/>
      <c r="O5" s="634"/>
      <c r="P5" s="624"/>
      <c r="Q5" s="625"/>
      <c r="R5" s="634"/>
      <c r="S5" s="624"/>
      <c r="T5" s="625"/>
      <c r="U5" s="626"/>
      <c r="V5" s="635" t="s">
        <v>53</v>
      </c>
      <c r="W5" s="607"/>
      <c r="X5" s="608"/>
      <c r="Y5" s="606" t="s">
        <v>490</v>
      </c>
      <c r="Z5" s="608"/>
      <c r="AA5" s="606" t="s">
        <v>492</v>
      </c>
      <c r="AB5" s="607"/>
      <c r="AC5" s="608"/>
      <c r="AD5" s="606" t="s">
        <v>493</v>
      </c>
      <c r="AE5" s="607"/>
      <c r="AF5" s="608"/>
    </row>
    <row r="6" spans="1:46" ht="18" customHeight="1" x14ac:dyDescent="0.2">
      <c r="A6" s="616"/>
      <c r="B6" s="629"/>
      <c r="C6" s="496" t="s">
        <v>487</v>
      </c>
      <c r="D6" s="618"/>
      <c r="E6" s="619"/>
      <c r="F6" s="620"/>
      <c r="G6" s="624"/>
      <c r="H6" s="625"/>
      <c r="I6" s="634"/>
      <c r="J6" s="624"/>
      <c r="K6" s="625"/>
      <c r="L6" s="634"/>
      <c r="M6" s="624"/>
      <c r="N6" s="625"/>
      <c r="O6" s="634"/>
      <c r="P6" s="624"/>
      <c r="Q6" s="625"/>
      <c r="R6" s="634"/>
      <c r="S6" s="624"/>
      <c r="T6" s="625"/>
      <c r="U6" s="626"/>
      <c r="V6" s="609"/>
      <c r="W6" s="610"/>
      <c r="X6" s="611"/>
      <c r="Y6" s="609"/>
      <c r="Z6" s="611"/>
      <c r="AA6" s="609"/>
      <c r="AB6" s="610"/>
      <c r="AC6" s="611"/>
      <c r="AD6" s="609"/>
      <c r="AE6" s="610"/>
      <c r="AF6" s="611"/>
    </row>
    <row r="7" spans="1:46" ht="18" customHeight="1" x14ac:dyDescent="0.2">
      <c r="A7" s="616"/>
      <c r="B7" s="629"/>
      <c r="C7" s="39" t="s">
        <v>484</v>
      </c>
      <c r="D7" s="618"/>
      <c r="E7" s="619"/>
      <c r="F7" s="620"/>
      <c r="G7" s="624"/>
      <c r="H7" s="625"/>
      <c r="I7" s="634"/>
      <c r="J7" s="624"/>
      <c r="K7" s="625"/>
      <c r="L7" s="634"/>
      <c r="M7" s="624"/>
      <c r="N7" s="625"/>
      <c r="O7" s="634"/>
      <c r="P7" s="624"/>
      <c r="Q7" s="625"/>
      <c r="R7" s="634"/>
      <c r="S7" s="624"/>
      <c r="T7" s="625"/>
      <c r="U7" s="626"/>
      <c r="V7" s="609"/>
      <c r="W7" s="610"/>
      <c r="X7" s="611"/>
      <c r="Y7" s="609"/>
      <c r="Z7" s="611"/>
      <c r="AA7" s="609"/>
      <c r="AB7" s="610"/>
      <c r="AC7" s="611"/>
      <c r="AD7" s="609"/>
      <c r="AE7" s="610"/>
      <c r="AF7" s="611"/>
    </row>
    <row r="8" spans="1:46" s="25" customFormat="1" ht="36" customHeight="1" thickBot="1" x14ac:dyDescent="0.25">
      <c r="A8" s="616"/>
      <c r="B8" s="629"/>
      <c r="C8" s="37" t="s">
        <v>3</v>
      </c>
      <c r="D8" s="621"/>
      <c r="E8" s="622"/>
      <c r="F8" s="623"/>
      <c r="G8" s="621"/>
      <c r="H8" s="622"/>
      <c r="I8" s="623"/>
      <c r="J8" s="621"/>
      <c r="K8" s="622"/>
      <c r="L8" s="623"/>
      <c r="M8" s="621"/>
      <c r="N8" s="622"/>
      <c r="O8" s="623"/>
      <c r="P8" s="621"/>
      <c r="Q8" s="622"/>
      <c r="R8" s="623"/>
      <c r="S8" s="621" t="s">
        <v>59</v>
      </c>
      <c r="T8" s="622"/>
      <c r="U8" s="627"/>
      <c r="V8" s="612"/>
      <c r="W8" s="613"/>
      <c r="X8" s="614"/>
      <c r="Y8" s="612"/>
      <c r="Z8" s="614"/>
      <c r="AA8" s="612"/>
      <c r="AB8" s="613"/>
      <c r="AC8" s="614"/>
      <c r="AD8" s="612"/>
      <c r="AE8" s="613"/>
      <c r="AF8" s="614"/>
    </row>
    <row r="9" spans="1:46" s="25" customFormat="1" ht="36" customHeight="1" x14ac:dyDescent="0.2">
      <c r="A9" s="616"/>
      <c r="B9" s="629"/>
      <c r="C9" s="124" t="s">
        <v>48</v>
      </c>
      <c r="D9" s="334" t="s">
        <v>52</v>
      </c>
      <c r="E9" s="335" t="s">
        <v>72</v>
      </c>
      <c r="F9" s="336" t="s">
        <v>8</v>
      </c>
      <c r="G9" s="334" t="s">
        <v>52</v>
      </c>
      <c r="H9" s="335" t="s">
        <v>72</v>
      </c>
      <c r="I9" s="336" t="s">
        <v>8</v>
      </c>
      <c r="J9" s="334" t="s">
        <v>52</v>
      </c>
      <c r="K9" s="335" t="s">
        <v>72</v>
      </c>
      <c r="L9" s="336" t="s">
        <v>8</v>
      </c>
      <c r="M9" s="334" t="s">
        <v>52</v>
      </c>
      <c r="N9" s="335" t="s">
        <v>72</v>
      </c>
      <c r="O9" s="336" t="s">
        <v>8</v>
      </c>
      <c r="P9" s="334" t="s">
        <v>52</v>
      </c>
      <c r="Q9" s="335" t="s">
        <v>72</v>
      </c>
      <c r="R9" s="336" t="s">
        <v>8</v>
      </c>
      <c r="S9" s="334" t="s">
        <v>52</v>
      </c>
      <c r="T9" s="335" t="s">
        <v>72</v>
      </c>
      <c r="U9" s="337" t="s">
        <v>8</v>
      </c>
      <c r="V9" s="338" t="s">
        <v>8</v>
      </c>
      <c r="W9" s="339" t="s">
        <v>55</v>
      </c>
      <c r="X9" s="340" t="s">
        <v>50</v>
      </c>
      <c r="Y9" s="472" t="s">
        <v>52</v>
      </c>
      <c r="Z9" s="340" t="s">
        <v>72</v>
      </c>
      <c r="AA9" s="472" t="s">
        <v>52</v>
      </c>
      <c r="AB9" s="473" t="s">
        <v>72</v>
      </c>
      <c r="AC9" s="340" t="s">
        <v>8</v>
      </c>
      <c r="AD9" s="505" t="s">
        <v>52</v>
      </c>
      <c r="AE9" s="339" t="s">
        <v>72</v>
      </c>
      <c r="AF9" s="340" t="s">
        <v>8</v>
      </c>
    </row>
    <row r="10" spans="1:46" s="26" customFormat="1" ht="18" customHeight="1" thickBot="1" x14ac:dyDescent="0.25">
      <c r="A10" s="617"/>
      <c r="B10" s="630"/>
      <c r="C10" s="111"/>
      <c r="D10" s="341" t="s">
        <v>49</v>
      </c>
      <c r="E10" s="342" t="s">
        <v>49</v>
      </c>
      <c r="F10" s="343" t="s">
        <v>49</v>
      </c>
      <c r="G10" s="341" t="s">
        <v>49</v>
      </c>
      <c r="H10" s="342" t="s">
        <v>49</v>
      </c>
      <c r="I10" s="343" t="s">
        <v>49</v>
      </c>
      <c r="J10" s="341" t="s">
        <v>49</v>
      </c>
      <c r="K10" s="342" t="s">
        <v>49</v>
      </c>
      <c r="L10" s="343" t="s">
        <v>49</v>
      </c>
      <c r="M10" s="341" t="s">
        <v>49</v>
      </c>
      <c r="N10" s="342" t="s">
        <v>49</v>
      </c>
      <c r="O10" s="343" t="s">
        <v>49</v>
      </c>
      <c r="P10" s="341" t="s">
        <v>49</v>
      </c>
      <c r="Q10" s="342" t="s">
        <v>49</v>
      </c>
      <c r="R10" s="343" t="s">
        <v>49</v>
      </c>
      <c r="S10" s="341" t="s">
        <v>49</v>
      </c>
      <c r="T10" s="342" t="s">
        <v>49</v>
      </c>
      <c r="U10" s="344" t="s">
        <v>49</v>
      </c>
      <c r="V10" s="345" t="s">
        <v>49</v>
      </c>
      <c r="W10" s="346" t="s">
        <v>49</v>
      </c>
      <c r="X10" s="347" t="s">
        <v>49</v>
      </c>
      <c r="Y10" s="345" t="s">
        <v>49</v>
      </c>
      <c r="Z10" s="347" t="s">
        <v>49</v>
      </c>
      <c r="AA10" s="517" t="s">
        <v>49</v>
      </c>
      <c r="AB10" s="466" t="s">
        <v>49</v>
      </c>
      <c r="AC10" s="343" t="s">
        <v>49</v>
      </c>
      <c r="AD10" s="520" t="s">
        <v>49</v>
      </c>
      <c r="AE10" s="342" t="s">
        <v>49</v>
      </c>
      <c r="AF10" s="347" t="s">
        <v>49</v>
      </c>
    </row>
    <row r="11" spans="1:46" s="55" customFormat="1" ht="15.75" x14ac:dyDescent="0.25">
      <c r="A11" s="311">
        <f>ROW()</f>
        <v>11</v>
      </c>
      <c r="B11" s="312" t="s">
        <v>15</v>
      </c>
      <c r="C11" s="530" t="s">
        <v>73</v>
      </c>
      <c r="D11" s="348">
        <f t="shared" ref="D11:X11" si="4">D12+SUM(D20:D30)</f>
        <v>0</v>
      </c>
      <c r="E11" s="349">
        <f t="shared" si="4"/>
        <v>0</v>
      </c>
      <c r="F11" s="350">
        <f t="shared" si="4"/>
        <v>0</v>
      </c>
      <c r="G11" s="348">
        <f t="shared" si="4"/>
        <v>0</v>
      </c>
      <c r="H11" s="349">
        <f t="shared" si="4"/>
        <v>0</v>
      </c>
      <c r="I11" s="350">
        <f t="shared" si="4"/>
        <v>0</v>
      </c>
      <c r="J11" s="348">
        <f t="shared" si="4"/>
        <v>0</v>
      </c>
      <c r="K11" s="349">
        <f t="shared" si="4"/>
        <v>0</v>
      </c>
      <c r="L11" s="350">
        <f t="shared" si="4"/>
        <v>0</v>
      </c>
      <c r="M11" s="348">
        <f t="shared" si="4"/>
        <v>0</v>
      </c>
      <c r="N11" s="349">
        <f t="shared" si="4"/>
        <v>0</v>
      </c>
      <c r="O11" s="350">
        <f t="shared" si="4"/>
        <v>0</v>
      </c>
      <c r="P11" s="348">
        <f t="shared" si="4"/>
        <v>0</v>
      </c>
      <c r="Q11" s="349">
        <f t="shared" si="4"/>
        <v>0</v>
      </c>
      <c r="R11" s="350">
        <f t="shared" si="4"/>
        <v>0</v>
      </c>
      <c r="S11" s="348">
        <f t="shared" si="4"/>
        <v>0</v>
      </c>
      <c r="T11" s="349">
        <f t="shared" si="4"/>
        <v>0</v>
      </c>
      <c r="U11" s="350">
        <f t="shared" si="4"/>
        <v>0</v>
      </c>
      <c r="V11" s="351">
        <f t="shared" si="4"/>
        <v>0</v>
      </c>
      <c r="W11" s="349">
        <f t="shared" si="4"/>
        <v>0</v>
      </c>
      <c r="X11" s="374">
        <f t="shared" si="4"/>
        <v>0</v>
      </c>
      <c r="Y11" s="351">
        <f t="shared" ref="Y11:AF11" si="5">Y12+SUM(Y20:Y30)</f>
        <v>0</v>
      </c>
      <c r="Z11" s="507">
        <f t="shared" si="5"/>
        <v>0</v>
      </c>
      <c r="AA11" s="518">
        <f t="shared" ref="AA11:AE11" si="6">AA12+SUM(AA20:AA30)</f>
        <v>0</v>
      </c>
      <c r="AB11" s="374">
        <f t="shared" ref="AB11:AD11" si="7">AB12+SUM(AB20:AB30)</f>
        <v>0</v>
      </c>
      <c r="AC11" s="350">
        <f t="shared" ref="AC11" si="8">AC12+SUM(AC20:AC30)</f>
        <v>0</v>
      </c>
      <c r="AD11" s="510">
        <f t="shared" si="7"/>
        <v>0</v>
      </c>
      <c r="AE11" s="373">
        <f t="shared" si="6"/>
        <v>0</v>
      </c>
      <c r="AF11" s="350">
        <f t="shared" si="5"/>
        <v>0</v>
      </c>
    </row>
    <row r="12" spans="1:46" s="55" customFormat="1" ht="15.75" x14ac:dyDescent="0.25">
      <c r="A12" s="56">
        <f>ROW()</f>
        <v>12</v>
      </c>
      <c r="B12" s="57" t="s">
        <v>16</v>
      </c>
      <c r="C12" s="531" t="s">
        <v>74</v>
      </c>
      <c r="D12" s="352">
        <f t="shared" ref="D12:X12" si="9">SUM(D13:D19)</f>
        <v>0</v>
      </c>
      <c r="E12" s="353">
        <f t="shared" si="9"/>
        <v>0</v>
      </c>
      <c r="F12" s="318">
        <f t="shared" si="9"/>
        <v>0</v>
      </c>
      <c r="G12" s="352">
        <f t="shared" si="9"/>
        <v>0</v>
      </c>
      <c r="H12" s="353">
        <f t="shared" si="9"/>
        <v>0</v>
      </c>
      <c r="I12" s="318">
        <f t="shared" si="9"/>
        <v>0</v>
      </c>
      <c r="J12" s="352">
        <f t="shared" si="9"/>
        <v>0</v>
      </c>
      <c r="K12" s="353">
        <f t="shared" si="9"/>
        <v>0</v>
      </c>
      <c r="L12" s="318">
        <f t="shared" si="9"/>
        <v>0</v>
      </c>
      <c r="M12" s="352">
        <f t="shared" si="9"/>
        <v>0</v>
      </c>
      <c r="N12" s="353">
        <f t="shared" si="9"/>
        <v>0</v>
      </c>
      <c r="O12" s="318">
        <f t="shared" si="9"/>
        <v>0</v>
      </c>
      <c r="P12" s="352">
        <f t="shared" si="9"/>
        <v>0</v>
      </c>
      <c r="Q12" s="353">
        <f t="shared" si="9"/>
        <v>0</v>
      </c>
      <c r="R12" s="318">
        <f t="shared" si="9"/>
        <v>0</v>
      </c>
      <c r="S12" s="352">
        <f t="shared" si="9"/>
        <v>0</v>
      </c>
      <c r="T12" s="353">
        <f t="shared" si="9"/>
        <v>0</v>
      </c>
      <c r="U12" s="318">
        <f t="shared" si="9"/>
        <v>0</v>
      </c>
      <c r="V12" s="320">
        <f t="shared" si="9"/>
        <v>0</v>
      </c>
      <c r="W12" s="353">
        <f t="shared" si="9"/>
        <v>0</v>
      </c>
      <c r="X12" s="372">
        <f t="shared" si="9"/>
        <v>0</v>
      </c>
      <c r="Y12" s="320">
        <f t="shared" ref="Y12:AF12" si="10">SUM(Y13:Y19)</f>
        <v>0</v>
      </c>
      <c r="Z12" s="508">
        <f t="shared" si="10"/>
        <v>0</v>
      </c>
      <c r="AA12" s="361">
        <f t="shared" ref="AA12:AE12" si="11">SUM(AA13:AA19)</f>
        <v>0</v>
      </c>
      <c r="AB12" s="372">
        <f t="shared" ref="AB12:AC12" si="12">SUM(AB13:AB19)</f>
        <v>0</v>
      </c>
      <c r="AC12" s="318">
        <f t="shared" si="12"/>
        <v>0</v>
      </c>
      <c r="AD12" s="511">
        <f t="shared" si="11"/>
        <v>0</v>
      </c>
      <c r="AE12" s="362">
        <f t="shared" si="11"/>
        <v>0</v>
      </c>
      <c r="AF12" s="318">
        <f t="shared" si="10"/>
        <v>0</v>
      </c>
    </row>
    <row r="13" spans="1:46" s="59" customFormat="1" ht="30" x14ac:dyDescent="0.2">
      <c r="A13" s="56">
        <f>ROW()</f>
        <v>13</v>
      </c>
      <c r="B13" s="58" t="s">
        <v>17</v>
      </c>
      <c r="C13" s="531" t="s">
        <v>414</v>
      </c>
      <c r="D13" s="316"/>
      <c r="E13" s="313"/>
      <c r="F13" s="318">
        <f>D13+E13</f>
        <v>0</v>
      </c>
      <c r="G13" s="316"/>
      <c r="H13" s="313"/>
      <c r="I13" s="318">
        <f>G13+H13</f>
        <v>0</v>
      </c>
      <c r="J13" s="316"/>
      <c r="K13" s="313"/>
      <c r="L13" s="318">
        <f>J13+K13</f>
        <v>0</v>
      </c>
      <c r="M13" s="316"/>
      <c r="N13" s="313"/>
      <c r="O13" s="318">
        <f>M13+N13</f>
        <v>0</v>
      </c>
      <c r="P13" s="316"/>
      <c r="Q13" s="313"/>
      <c r="R13" s="318">
        <f>P13+Q13</f>
        <v>0</v>
      </c>
      <c r="S13" s="316"/>
      <c r="T13" s="313"/>
      <c r="U13" s="318">
        <f>S13+T13</f>
        <v>0</v>
      </c>
      <c r="V13" s="320">
        <f t="shared" ref="V13:V32" si="13">SUMIF($D$9:$U$9,"Summe",D13:U13)</f>
        <v>0</v>
      </c>
      <c r="W13" s="313"/>
      <c r="X13" s="372">
        <f>V13-W13</f>
        <v>0</v>
      </c>
      <c r="Y13" s="320">
        <f>SUMIF($D$9:$U$9,"direkte Zuordnung",D13:U13)</f>
        <v>0</v>
      </c>
      <c r="Z13" s="318">
        <f t="shared" ref="Z13" si="14">SUMIF($D$9:$U$9,"indirekte Zuordnung",D13:U13)</f>
        <v>0</v>
      </c>
      <c r="AA13" s="361">
        <f>SUMIF($D$3:$U$3,"Stromnetz - direkt",D13:U13)</f>
        <v>0</v>
      </c>
      <c r="AB13" s="372">
        <f>SUMIF($D$3:$U$3,"Stromnetz - indirekt",D13:U13)</f>
        <v>0</v>
      </c>
      <c r="AC13" s="318">
        <f>AA13+AB13</f>
        <v>0</v>
      </c>
      <c r="AD13" s="511">
        <f>SUMIF($D$3:$U$3,"Gasnetz - direkt",D13:U13)</f>
        <v>0</v>
      </c>
      <c r="AE13" s="362">
        <f>SUMIF($D$3:$U$3,"Gasnetz - indirekt",D13:U13)</f>
        <v>0</v>
      </c>
      <c r="AF13" s="318">
        <f>AD13+AE13</f>
        <v>0</v>
      </c>
    </row>
    <row r="14" spans="1:46" s="59" customFormat="1" x14ac:dyDescent="0.2">
      <c r="A14" s="56">
        <f>ROW()</f>
        <v>14</v>
      </c>
      <c r="B14" s="58" t="s">
        <v>21</v>
      </c>
      <c r="C14" s="531" t="s">
        <v>75</v>
      </c>
      <c r="D14" s="316"/>
      <c r="E14" s="313"/>
      <c r="F14" s="318">
        <f t="shared" ref="F14:F32" si="15">D14+E14</f>
        <v>0</v>
      </c>
      <c r="G14" s="316"/>
      <c r="H14" s="313"/>
      <c r="I14" s="318">
        <f t="shared" ref="I14:I32" si="16">G14+H14</f>
        <v>0</v>
      </c>
      <c r="J14" s="316"/>
      <c r="K14" s="313"/>
      <c r="L14" s="318">
        <f t="shared" ref="L14:L32" si="17">J14+K14</f>
        <v>0</v>
      </c>
      <c r="M14" s="316"/>
      <c r="N14" s="313"/>
      <c r="O14" s="318">
        <f t="shared" ref="O14:O32" si="18">M14+N14</f>
        <v>0</v>
      </c>
      <c r="P14" s="316"/>
      <c r="Q14" s="313"/>
      <c r="R14" s="318">
        <f t="shared" ref="R14:R32" si="19">P14+Q14</f>
        <v>0</v>
      </c>
      <c r="S14" s="316"/>
      <c r="T14" s="313"/>
      <c r="U14" s="318">
        <f t="shared" ref="U14:U32" si="20">S14+T14</f>
        <v>0</v>
      </c>
      <c r="V14" s="320">
        <f t="shared" si="13"/>
        <v>0</v>
      </c>
      <c r="W14" s="313"/>
      <c r="X14" s="372">
        <f t="shared" ref="X14:X32" si="21">V14-W14</f>
        <v>0</v>
      </c>
      <c r="Y14" s="320">
        <f t="shared" ref="Y14:Y32" si="22">SUMIF($D$9:$U$9,"direkte Zuordnung",D14:U14)</f>
        <v>0</v>
      </c>
      <c r="Z14" s="318">
        <f t="shared" ref="Z14:Z32" si="23">SUMIF($D$9:$U$9,"indirekte Zuordnung",D14:U14)</f>
        <v>0</v>
      </c>
      <c r="AA14" s="361">
        <f t="shared" ref="AA14:AA31" si="24">SUMIF($D$3:$U$3,"Stromnetz - direkt",D14:U14)</f>
        <v>0</v>
      </c>
      <c r="AB14" s="372">
        <f t="shared" ref="AB14:AB31" si="25">SUMIF($D$3:$U$3,"Stromnetz - indirekt",D14:U14)</f>
        <v>0</v>
      </c>
      <c r="AC14" s="318">
        <f t="shared" ref="AC14:AC31" si="26">AA14+AB14</f>
        <v>0</v>
      </c>
      <c r="AD14" s="511">
        <f t="shared" ref="AD14:AD36" si="27">SUMIF($D$3:$U$3,"Gasnetz - direkt",D14:U14)</f>
        <v>0</v>
      </c>
      <c r="AE14" s="362">
        <f t="shared" ref="AE14:AE36" si="28">SUMIF($D$3:$U$3,"Gasnetz - indirekt",D14:U14)</f>
        <v>0</v>
      </c>
      <c r="AF14" s="318">
        <f t="shared" ref="AF14:AF31" si="29">AD14+AE14</f>
        <v>0</v>
      </c>
    </row>
    <row r="15" spans="1:46" s="59" customFormat="1" x14ac:dyDescent="0.2">
      <c r="A15" s="56">
        <f>ROW()</f>
        <v>15</v>
      </c>
      <c r="B15" s="57" t="s">
        <v>77</v>
      </c>
      <c r="C15" s="531" t="s">
        <v>76</v>
      </c>
      <c r="D15" s="316"/>
      <c r="E15" s="313"/>
      <c r="F15" s="318">
        <f t="shared" si="15"/>
        <v>0</v>
      </c>
      <c r="G15" s="316"/>
      <c r="H15" s="313"/>
      <c r="I15" s="318">
        <f t="shared" si="16"/>
        <v>0</v>
      </c>
      <c r="J15" s="316"/>
      <c r="K15" s="313"/>
      <c r="L15" s="318">
        <f t="shared" si="17"/>
        <v>0</v>
      </c>
      <c r="M15" s="316"/>
      <c r="N15" s="313"/>
      <c r="O15" s="318">
        <f t="shared" si="18"/>
        <v>0</v>
      </c>
      <c r="P15" s="316"/>
      <c r="Q15" s="313"/>
      <c r="R15" s="318">
        <f t="shared" si="19"/>
        <v>0</v>
      </c>
      <c r="S15" s="316"/>
      <c r="T15" s="313"/>
      <c r="U15" s="318">
        <f t="shared" si="20"/>
        <v>0</v>
      </c>
      <c r="V15" s="320">
        <f t="shared" si="13"/>
        <v>0</v>
      </c>
      <c r="W15" s="313"/>
      <c r="X15" s="372">
        <f t="shared" si="21"/>
        <v>0</v>
      </c>
      <c r="Y15" s="320">
        <f t="shared" si="22"/>
        <v>0</v>
      </c>
      <c r="Z15" s="318">
        <f t="shared" si="23"/>
        <v>0</v>
      </c>
      <c r="AA15" s="361">
        <f t="shared" si="24"/>
        <v>0</v>
      </c>
      <c r="AB15" s="372">
        <f t="shared" si="25"/>
        <v>0</v>
      </c>
      <c r="AC15" s="318">
        <f t="shared" si="26"/>
        <v>0</v>
      </c>
      <c r="AD15" s="511">
        <f t="shared" si="27"/>
        <v>0</v>
      </c>
      <c r="AE15" s="362">
        <f t="shared" si="28"/>
        <v>0</v>
      </c>
      <c r="AF15" s="318">
        <f t="shared" si="29"/>
        <v>0</v>
      </c>
    </row>
    <row r="16" spans="1:46" s="59" customFormat="1" x14ac:dyDescent="0.2">
      <c r="A16" s="56">
        <f>ROW()</f>
        <v>16</v>
      </c>
      <c r="B16" s="57" t="s">
        <v>79</v>
      </c>
      <c r="C16" s="531" t="s">
        <v>78</v>
      </c>
      <c r="D16" s="316"/>
      <c r="E16" s="313"/>
      <c r="F16" s="318">
        <f t="shared" si="15"/>
        <v>0</v>
      </c>
      <c r="G16" s="316"/>
      <c r="H16" s="313"/>
      <c r="I16" s="318">
        <f t="shared" si="16"/>
        <v>0</v>
      </c>
      <c r="J16" s="316"/>
      <c r="K16" s="313"/>
      <c r="L16" s="318">
        <f t="shared" si="17"/>
        <v>0</v>
      </c>
      <c r="M16" s="316"/>
      <c r="N16" s="313"/>
      <c r="O16" s="318">
        <f t="shared" si="18"/>
        <v>0</v>
      </c>
      <c r="P16" s="316"/>
      <c r="Q16" s="313"/>
      <c r="R16" s="318">
        <f t="shared" si="19"/>
        <v>0</v>
      </c>
      <c r="S16" s="316"/>
      <c r="T16" s="313"/>
      <c r="U16" s="318">
        <f t="shared" si="20"/>
        <v>0</v>
      </c>
      <c r="V16" s="320">
        <f t="shared" si="13"/>
        <v>0</v>
      </c>
      <c r="W16" s="313"/>
      <c r="X16" s="372">
        <f t="shared" si="21"/>
        <v>0</v>
      </c>
      <c r="Y16" s="320">
        <f t="shared" si="22"/>
        <v>0</v>
      </c>
      <c r="Z16" s="318">
        <f t="shared" si="23"/>
        <v>0</v>
      </c>
      <c r="AA16" s="361">
        <f t="shared" si="24"/>
        <v>0</v>
      </c>
      <c r="AB16" s="372">
        <f t="shared" si="25"/>
        <v>0</v>
      </c>
      <c r="AC16" s="318">
        <f t="shared" si="26"/>
        <v>0</v>
      </c>
      <c r="AD16" s="511">
        <f t="shared" si="27"/>
        <v>0</v>
      </c>
      <c r="AE16" s="362">
        <f t="shared" si="28"/>
        <v>0</v>
      </c>
      <c r="AF16" s="318">
        <f t="shared" si="29"/>
        <v>0</v>
      </c>
    </row>
    <row r="17" spans="1:32" s="59" customFormat="1" x14ac:dyDescent="0.2">
      <c r="A17" s="56">
        <f>ROW()</f>
        <v>17</v>
      </c>
      <c r="B17" s="57" t="s">
        <v>81</v>
      </c>
      <c r="C17" s="531" t="s">
        <v>80</v>
      </c>
      <c r="D17" s="316"/>
      <c r="E17" s="313"/>
      <c r="F17" s="318">
        <f t="shared" si="15"/>
        <v>0</v>
      </c>
      <c r="G17" s="316"/>
      <c r="H17" s="313"/>
      <c r="I17" s="318">
        <f t="shared" si="16"/>
        <v>0</v>
      </c>
      <c r="J17" s="316"/>
      <c r="K17" s="313"/>
      <c r="L17" s="318">
        <f t="shared" si="17"/>
        <v>0</v>
      </c>
      <c r="M17" s="316"/>
      <c r="N17" s="313"/>
      <c r="O17" s="318">
        <f t="shared" si="18"/>
        <v>0</v>
      </c>
      <c r="P17" s="316"/>
      <c r="Q17" s="313"/>
      <c r="R17" s="318">
        <f t="shared" si="19"/>
        <v>0</v>
      </c>
      <c r="S17" s="316"/>
      <c r="T17" s="313"/>
      <c r="U17" s="318">
        <f t="shared" si="20"/>
        <v>0</v>
      </c>
      <c r="V17" s="320">
        <f t="shared" si="13"/>
        <v>0</v>
      </c>
      <c r="W17" s="313"/>
      <c r="X17" s="372">
        <f t="shared" si="21"/>
        <v>0</v>
      </c>
      <c r="Y17" s="320">
        <f t="shared" si="22"/>
        <v>0</v>
      </c>
      <c r="Z17" s="318">
        <f t="shared" si="23"/>
        <v>0</v>
      </c>
      <c r="AA17" s="361">
        <f t="shared" si="24"/>
        <v>0</v>
      </c>
      <c r="AB17" s="372">
        <f t="shared" si="25"/>
        <v>0</v>
      </c>
      <c r="AC17" s="318">
        <f t="shared" si="26"/>
        <v>0</v>
      </c>
      <c r="AD17" s="511">
        <f t="shared" si="27"/>
        <v>0</v>
      </c>
      <c r="AE17" s="362">
        <f t="shared" si="28"/>
        <v>0</v>
      </c>
      <c r="AF17" s="318">
        <f t="shared" si="29"/>
        <v>0</v>
      </c>
    </row>
    <row r="18" spans="1:32" s="59" customFormat="1" ht="37.5" x14ac:dyDescent="0.2">
      <c r="A18" s="56">
        <f>ROW()</f>
        <v>18</v>
      </c>
      <c r="B18" s="57" t="s">
        <v>415</v>
      </c>
      <c r="C18" s="531" t="s">
        <v>82</v>
      </c>
      <c r="D18" s="316"/>
      <c r="E18" s="313"/>
      <c r="F18" s="318">
        <f t="shared" si="15"/>
        <v>0</v>
      </c>
      <c r="G18" s="316"/>
      <c r="H18" s="313"/>
      <c r="I18" s="318">
        <f t="shared" si="16"/>
        <v>0</v>
      </c>
      <c r="J18" s="316"/>
      <c r="K18" s="313"/>
      <c r="L18" s="318">
        <f t="shared" si="17"/>
        <v>0</v>
      </c>
      <c r="M18" s="316"/>
      <c r="N18" s="313"/>
      <c r="O18" s="318">
        <f t="shared" si="18"/>
        <v>0</v>
      </c>
      <c r="P18" s="316"/>
      <c r="Q18" s="313"/>
      <c r="R18" s="318">
        <f t="shared" si="19"/>
        <v>0</v>
      </c>
      <c r="S18" s="316"/>
      <c r="T18" s="313"/>
      <c r="U18" s="318">
        <f t="shared" si="20"/>
        <v>0</v>
      </c>
      <c r="V18" s="320">
        <f t="shared" si="13"/>
        <v>0</v>
      </c>
      <c r="W18" s="313"/>
      <c r="X18" s="372">
        <f t="shared" si="21"/>
        <v>0</v>
      </c>
      <c r="Y18" s="320">
        <f t="shared" si="22"/>
        <v>0</v>
      </c>
      <c r="Z18" s="318">
        <f t="shared" si="23"/>
        <v>0</v>
      </c>
      <c r="AA18" s="361">
        <f t="shared" si="24"/>
        <v>0</v>
      </c>
      <c r="AB18" s="372">
        <f t="shared" si="25"/>
        <v>0</v>
      </c>
      <c r="AC18" s="318">
        <f t="shared" si="26"/>
        <v>0</v>
      </c>
      <c r="AD18" s="511">
        <f t="shared" si="27"/>
        <v>0</v>
      </c>
      <c r="AE18" s="362">
        <f t="shared" si="28"/>
        <v>0</v>
      </c>
      <c r="AF18" s="318">
        <f t="shared" si="29"/>
        <v>0</v>
      </c>
    </row>
    <row r="19" spans="1:32" s="59" customFormat="1" x14ac:dyDescent="0.2">
      <c r="A19" s="56">
        <f>ROW()</f>
        <v>19</v>
      </c>
      <c r="B19" s="57" t="s">
        <v>416</v>
      </c>
      <c r="C19" s="531" t="s">
        <v>14</v>
      </c>
      <c r="D19" s="316"/>
      <c r="E19" s="313"/>
      <c r="F19" s="318">
        <f t="shared" si="15"/>
        <v>0</v>
      </c>
      <c r="G19" s="316"/>
      <c r="H19" s="313"/>
      <c r="I19" s="318">
        <f t="shared" si="16"/>
        <v>0</v>
      </c>
      <c r="J19" s="316"/>
      <c r="K19" s="313"/>
      <c r="L19" s="318">
        <f t="shared" si="17"/>
        <v>0</v>
      </c>
      <c r="M19" s="316"/>
      <c r="N19" s="313"/>
      <c r="O19" s="318">
        <f t="shared" si="18"/>
        <v>0</v>
      </c>
      <c r="P19" s="316"/>
      <c r="Q19" s="313"/>
      <c r="R19" s="318">
        <f t="shared" si="19"/>
        <v>0</v>
      </c>
      <c r="S19" s="316"/>
      <c r="T19" s="313"/>
      <c r="U19" s="318">
        <f t="shared" si="20"/>
        <v>0</v>
      </c>
      <c r="V19" s="320">
        <f t="shared" si="13"/>
        <v>0</v>
      </c>
      <c r="W19" s="313"/>
      <c r="X19" s="372">
        <f t="shared" si="21"/>
        <v>0</v>
      </c>
      <c r="Y19" s="320">
        <f t="shared" si="22"/>
        <v>0</v>
      </c>
      <c r="Z19" s="318">
        <f t="shared" si="23"/>
        <v>0</v>
      </c>
      <c r="AA19" s="361">
        <f t="shared" si="24"/>
        <v>0</v>
      </c>
      <c r="AB19" s="372">
        <f t="shared" si="25"/>
        <v>0</v>
      </c>
      <c r="AC19" s="318">
        <f t="shared" si="26"/>
        <v>0</v>
      </c>
      <c r="AD19" s="511">
        <f t="shared" si="27"/>
        <v>0</v>
      </c>
      <c r="AE19" s="362">
        <f t="shared" si="28"/>
        <v>0</v>
      </c>
      <c r="AF19" s="318">
        <f t="shared" si="29"/>
        <v>0</v>
      </c>
    </row>
    <row r="20" spans="1:32" s="59" customFormat="1" ht="30" x14ac:dyDescent="0.2">
      <c r="A20" s="56">
        <f>ROW()</f>
        <v>20</v>
      </c>
      <c r="B20" s="57" t="s">
        <v>25</v>
      </c>
      <c r="C20" s="531" t="s">
        <v>87</v>
      </c>
      <c r="D20" s="316"/>
      <c r="E20" s="313"/>
      <c r="F20" s="318">
        <f t="shared" si="15"/>
        <v>0</v>
      </c>
      <c r="G20" s="316"/>
      <c r="H20" s="313"/>
      <c r="I20" s="318">
        <f t="shared" si="16"/>
        <v>0</v>
      </c>
      <c r="J20" s="316"/>
      <c r="K20" s="313"/>
      <c r="L20" s="318">
        <f t="shared" si="17"/>
        <v>0</v>
      </c>
      <c r="M20" s="316"/>
      <c r="N20" s="313"/>
      <c r="O20" s="318">
        <f t="shared" si="18"/>
        <v>0</v>
      </c>
      <c r="P20" s="316"/>
      <c r="Q20" s="313"/>
      <c r="R20" s="318">
        <f t="shared" si="19"/>
        <v>0</v>
      </c>
      <c r="S20" s="316"/>
      <c r="T20" s="313"/>
      <c r="U20" s="318">
        <f t="shared" si="20"/>
        <v>0</v>
      </c>
      <c r="V20" s="320">
        <f t="shared" si="13"/>
        <v>0</v>
      </c>
      <c r="W20" s="313"/>
      <c r="X20" s="372">
        <f t="shared" si="21"/>
        <v>0</v>
      </c>
      <c r="Y20" s="320">
        <f t="shared" si="22"/>
        <v>0</v>
      </c>
      <c r="Z20" s="318">
        <f t="shared" si="23"/>
        <v>0</v>
      </c>
      <c r="AA20" s="361">
        <f t="shared" si="24"/>
        <v>0</v>
      </c>
      <c r="AB20" s="372">
        <f t="shared" si="25"/>
        <v>0</v>
      </c>
      <c r="AC20" s="318">
        <f t="shared" si="26"/>
        <v>0</v>
      </c>
      <c r="AD20" s="511">
        <f t="shared" si="27"/>
        <v>0</v>
      </c>
      <c r="AE20" s="362">
        <f t="shared" si="28"/>
        <v>0</v>
      </c>
      <c r="AF20" s="318">
        <f t="shared" si="29"/>
        <v>0</v>
      </c>
    </row>
    <row r="21" spans="1:32" s="59" customFormat="1" ht="30" x14ac:dyDescent="0.2">
      <c r="A21" s="56">
        <f>ROW()</f>
        <v>21</v>
      </c>
      <c r="B21" s="57" t="s">
        <v>28</v>
      </c>
      <c r="C21" s="531" t="s">
        <v>89</v>
      </c>
      <c r="D21" s="316"/>
      <c r="E21" s="313"/>
      <c r="F21" s="318">
        <f t="shared" si="15"/>
        <v>0</v>
      </c>
      <c r="G21" s="316"/>
      <c r="H21" s="313"/>
      <c r="I21" s="318">
        <f t="shared" si="16"/>
        <v>0</v>
      </c>
      <c r="J21" s="316"/>
      <c r="K21" s="313"/>
      <c r="L21" s="318">
        <f t="shared" si="17"/>
        <v>0</v>
      </c>
      <c r="M21" s="316"/>
      <c r="N21" s="313"/>
      <c r="O21" s="318">
        <f t="shared" si="18"/>
        <v>0</v>
      </c>
      <c r="P21" s="316"/>
      <c r="Q21" s="313"/>
      <c r="R21" s="318">
        <f t="shared" si="19"/>
        <v>0</v>
      </c>
      <c r="S21" s="316"/>
      <c r="T21" s="313"/>
      <c r="U21" s="318">
        <f t="shared" si="20"/>
        <v>0</v>
      </c>
      <c r="V21" s="320">
        <f t="shared" si="13"/>
        <v>0</v>
      </c>
      <c r="W21" s="313"/>
      <c r="X21" s="372">
        <f t="shared" si="21"/>
        <v>0</v>
      </c>
      <c r="Y21" s="320">
        <f t="shared" si="22"/>
        <v>0</v>
      </c>
      <c r="Z21" s="318">
        <f t="shared" si="23"/>
        <v>0</v>
      </c>
      <c r="AA21" s="361">
        <f t="shared" si="24"/>
        <v>0</v>
      </c>
      <c r="AB21" s="372">
        <f t="shared" si="25"/>
        <v>0</v>
      </c>
      <c r="AC21" s="318">
        <f t="shared" si="26"/>
        <v>0</v>
      </c>
      <c r="AD21" s="511">
        <f t="shared" si="27"/>
        <v>0</v>
      </c>
      <c r="AE21" s="362">
        <f t="shared" si="28"/>
        <v>0</v>
      </c>
      <c r="AF21" s="318">
        <f t="shared" si="29"/>
        <v>0</v>
      </c>
    </row>
    <row r="22" spans="1:32" s="59" customFormat="1" ht="30" x14ac:dyDescent="0.2">
      <c r="A22" s="56">
        <f>ROW()</f>
        <v>22</v>
      </c>
      <c r="B22" s="57" t="s">
        <v>29</v>
      </c>
      <c r="C22" s="531" t="s">
        <v>498</v>
      </c>
      <c r="D22" s="316"/>
      <c r="E22" s="313"/>
      <c r="F22" s="318">
        <f t="shared" si="15"/>
        <v>0</v>
      </c>
      <c r="G22" s="316"/>
      <c r="H22" s="313"/>
      <c r="I22" s="318">
        <f t="shared" si="16"/>
        <v>0</v>
      </c>
      <c r="J22" s="316"/>
      <c r="K22" s="313"/>
      <c r="L22" s="318">
        <f t="shared" si="17"/>
        <v>0</v>
      </c>
      <c r="M22" s="316"/>
      <c r="N22" s="313"/>
      <c r="O22" s="318">
        <f t="shared" si="18"/>
        <v>0</v>
      </c>
      <c r="P22" s="316"/>
      <c r="Q22" s="313"/>
      <c r="R22" s="318">
        <f t="shared" si="19"/>
        <v>0</v>
      </c>
      <c r="S22" s="316"/>
      <c r="T22" s="313"/>
      <c r="U22" s="318">
        <f t="shared" si="20"/>
        <v>0</v>
      </c>
      <c r="V22" s="320">
        <f t="shared" si="13"/>
        <v>0</v>
      </c>
      <c r="W22" s="313"/>
      <c r="X22" s="372">
        <f t="shared" si="21"/>
        <v>0</v>
      </c>
      <c r="Y22" s="320">
        <f t="shared" ref="Y22" si="30">SUMIF($D$9:$U$9,"direkte Zuordnung",D22:U22)</f>
        <v>0</v>
      </c>
      <c r="Z22" s="318">
        <f t="shared" ref="Z22" si="31">SUMIF($D$9:$U$9,"indirekte Zuordnung",D22:U22)</f>
        <v>0</v>
      </c>
      <c r="AA22" s="361">
        <f t="shared" ref="AA22" si="32">SUMIF($D$3:$U$3,"Stromnetz - direkt",D22:U22)</f>
        <v>0</v>
      </c>
      <c r="AB22" s="372">
        <f t="shared" ref="AB22" si="33">SUMIF($D$3:$U$3,"Stromnetz - indirekt",D22:U22)</f>
        <v>0</v>
      </c>
      <c r="AC22" s="318">
        <f t="shared" ref="AC22" si="34">AA22+AB22</f>
        <v>0</v>
      </c>
      <c r="AD22" s="511">
        <f t="shared" si="27"/>
        <v>0</v>
      </c>
      <c r="AE22" s="362">
        <f t="shared" si="28"/>
        <v>0</v>
      </c>
      <c r="AF22" s="318">
        <f t="shared" ref="AF22" si="35">AD22+AE22</f>
        <v>0</v>
      </c>
    </row>
    <row r="23" spans="1:32" s="59" customFormat="1" x14ac:dyDescent="0.2">
      <c r="A23" s="56">
        <f>ROW()</f>
        <v>23</v>
      </c>
      <c r="B23" s="57" t="s">
        <v>30</v>
      </c>
      <c r="C23" s="531" t="s">
        <v>83</v>
      </c>
      <c r="D23" s="316"/>
      <c r="E23" s="313"/>
      <c r="F23" s="318">
        <f t="shared" si="15"/>
        <v>0</v>
      </c>
      <c r="G23" s="316"/>
      <c r="H23" s="313"/>
      <c r="I23" s="318">
        <f t="shared" si="16"/>
        <v>0</v>
      </c>
      <c r="J23" s="316"/>
      <c r="K23" s="313"/>
      <c r="L23" s="318">
        <f t="shared" si="17"/>
        <v>0</v>
      </c>
      <c r="M23" s="316"/>
      <c r="N23" s="313"/>
      <c r="O23" s="318">
        <f t="shared" si="18"/>
        <v>0</v>
      </c>
      <c r="P23" s="316"/>
      <c r="Q23" s="313"/>
      <c r="R23" s="318">
        <f t="shared" si="19"/>
        <v>0</v>
      </c>
      <c r="S23" s="316"/>
      <c r="T23" s="313"/>
      <c r="U23" s="318">
        <f t="shared" si="20"/>
        <v>0</v>
      </c>
      <c r="V23" s="320">
        <f t="shared" si="13"/>
        <v>0</v>
      </c>
      <c r="W23" s="313"/>
      <c r="X23" s="372">
        <f t="shared" si="21"/>
        <v>0</v>
      </c>
      <c r="Y23" s="320">
        <f t="shared" si="22"/>
        <v>0</v>
      </c>
      <c r="Z23" s="318">
        <f t="shared" si="23"/>
        <v>0</v>
      </c>
      <c r="AA23" s="361">
        <f t="shared" si="24"/>
        <v>0</v>
      </c>
      <c r="AB23" s="372">
        <f t="shared" si="25"/>
        <v>0</v>
      </c>
      <c r="AC23" s="318">
        <f t="shared" si="26"/>
        <v>0</v>
      </c>
      <c r="AD23" s="511">
        <f t="shared" si="27"/>
        <v>0</v>
      </c>
      <c r="AE23" s="362">
        <f t="shared" si="28"/>
        <v>0</v>
      </c>
      <c r="AF23" s="318">
        <f t="shared" si="29"/>
        <v>0</v>
      </c>
    </row>
    <row r="24" spans="1:32" s="59" customFormat="1" x14ac:dyDescent="0.2">
      <c r="A24" s="56">
        <f>ROW()</f>
        <v>24</v>
      </c>
      <c r="B24" s="57" t="s">
        <v>86</v>
      </c>
      <c r="C24" s="531" t="s">
        <v>84</v>
      </c>
      <c r="D24" s="316"/>
      <c r="E24" s="313"/>
      <c r="F24" s="318">
        <f t="shared" si="15"/>
        <v>0</v>
      </c>
      <c r="G24" s="316"/>
      <c r="H24" s="313"/>
      <c r="I24" s="318">
        <f t="shared" si="16"/>
        <v>0</v>
      </c>
      <c r="J24" s="316"/>
      <c r="K24" s="313"/>
      <c r="L24" s="318">
        <f t="shared" si="17"/>
        <v>0</v>
      </c>
      <c r="M24" s="316"/>
      <c r="N24" s="313"/>
      <c r="O24" s="318">
        <f t="shared" si="18"/>
        <v>0</v>
      </c>
      <c r="P24" s="316"/>
      <c r="Q24" s="313"/>
      <c r="R24" s="318">
        <f t="shared" si="19"/>
        <v>0</v>
      </c>
      <c r="S24" s="316"/>
      <c r="T24" s="313"/>
      <c r="U24" s="318">
        <f t="shared" si="20"/>
        <v>0</v>
      </c>
      <c r="V24" s="320">
        <f t="shared" si="13"/>
        <v>0</v>
      </c>
      <c r="W24" s="313"/>
      <c r="X24" s="372">
        <f t="shared" si="21"/>
        <v>0</v>
      </c>
      <c r="Y24" s="320">
        <f t="shared" si="22"/>
        <v>0</v>
      </c>
      <c r="Z24" s="318">
        <f t="shared" si="23"/>
        <v>0</v>
      </c>
      <c r="AA24" s="361">
        <f t="shared" si="24"/>
        <v>0</v>
      </c>
      <c r="AB24" s="372">
        <f t="shared" si="25"/>
        <v>0</v>
      </c>
      <c r="AC24" s="318">
        <f t="shared" si="26"/>
        <v>0</v>
      </c>
      <c r="AD24" s="511">
        <f t="shared" si="27"/>
        <v>0</v>
      </c>
      <c r="AE24" s="362">
        <f t="shared" si="28"/>
        <v>0</v>
      </c>
      <c r="AF24" s="318">
        <f t="shared" si="29"/>
        <v>0</v>
      </c>
    </row>
    <row r="25" spans="1:32" s="59" customFormat="1" x14ac:dyDescent="0.2">
      <c r="A25" s="56">
        <f>ROW()</f>
        <v>25</v>
      </c>
      <c r="B25" s="57" t="s">
        <v>88</v>
      </c>
      <c r="C25" s="531" t="s">
        <v>85</v>
      </c>
      <c r="D25" s="316"/>
      <c r="E25" s="313"/>
      <c r="F25" s="318">
        <f t="shared" si="15"/>
        <v>0</v>
      </c>
      <c r="G25" s="316"/>
      <c r="H25" s="313"/>
      <c r="I25" s="318">
        <f t="shared" si="16"/>
        <v>0</v>
      </c>
      <c r="J25" s="316"/>
      <c r="K25" s="313"/>
      <c r="L25" s="318">
        <f t="shared" si="17"/>
        <v>0</v>
      </c>
      <c r="M25" s="316"/>
      <c r="N25" s="313"/>
      <c r="O25" s="318">
        <f t="shared" si="18"/>
        <v>0</v>
      </c>
      <c r="P25" s="316"/>
      <c r="Q25" s="313"/>
      <c r="R25" s="318">
        <f t="shared" si="19"/>
        <v>0</v>
      </c>
      <c r="S25" s="316"/>
      <c r="T25" s="313"/>
      <c r="U25" s="318">
        <f t="shared" si="20"/>
        <v>0</v>
      </c>
      <c r="V25" s="320">
        <f t="shared" si="13"/>
        <v>0</v>
      </c>
      <c r="W25" s="313"/>
      <c r="X25" s="372">
        <f t="shared" si="21"/>
        <v>0</v>
      </c>
      <c r="Y25" s="320">
        <f t="shared" si="22"/>
        <v>0</v>
      </c>
      <c r="Z25" s="318">
        <f t="shared" si="23"/>
        <v>0</v>
      </c>
      <c r="AA25" s="361">
        <f t="shared" si="24"/>
        <v>0</v>
      </c>
      <c r="AB25" s="372">
        <f t="shared" si="25"/>
        <v>0</v>
      </c>
      <c r="AC25" s="318">
        <f t="shared" si="26"/>
        <v>0</v>
      </c>
      <c r="AD25" s="511">
        <f t="shared" si="27"/>
        <v>0</v>
      </c>
      <c r="AE25" s="362">
        <f t="shared" si="28"/>
        <v>0</v>
      </c>
      <c r="AF25" s="318">
        <f t="shared" si="29"/>
        <v>0</v>
      </c>
    </row>
    <row r="26" spans="1:32" s="59" customFormat="1" x14ac:dyDescent="0.2">
      <c r="A26" s="56">
        <f>ROW()</f>
        <v>26</v>
      </c>
      <c r="B26" s="57" t="s">
        <v>90</v>
      </c>
      <c r="C26" s="531" t="s">
        <v>417</v>
      </c>
      <c r="D26" s="316"/>
      <c r="E26" s="313"/>
      <c r="F26" s="318">
        <f t="shared" si="15"/>
        <v>0</v>
      </c>
      <c r="G26" s="316"/>
      <c r="H26" s="313"/>
      <c r="I26" s="318">
        <f t="shared" si="16"/>
        <v>0</v>
      </c>
      <c r="J26" s="316"/>
      <c r="K26" s="313"/>
      <c r="L26" s="318">
        <f t="shared" si="17"/>
        <v>0</v>
      </c>
      <c r="M26" s="316"/>
      <c r="N26" s="313"/>
      <c r="O26" s="318">
        <f t="shared" si="18"/>
        <v>0</v>
      </c>
      <c r="P26" s="316"/>
      <c r="Q26" s="313"/>
      <c r="R26" s="318">
        <f t="shared" si="19"/>
        <v>0</v>
      </c>
      <c r="S26" s="316"/>
      <c r="T26" s="313"/>
      <c r="U26" s="318">
        <f t="shared" si="20"/>
        <v>0</v>
      </c>
      <c r="V26" s="320">
        <f t="shared" si="13"/>
        <v>0</v>
      </c>
      <c r="W26" s="313"/>
      <c r="X26" s="372">
        <f t="shared" si="21"/>
        <v>0</v>
      </c>
      <c r="Y26" s="320">
        <f t="shared" si="22"/>
        <v>0</v>
      </c>
      <c r="Z26" s="318">
        <f t="shared" si="23"/>
        <v>0</v>
      </c>
      <c r="AA26" s="361">
        <f t="shared" si="24"/>
        <v>0</v>
      </c>
      <c r="AB26" s="372">
        <f t="shared" si="25"/>
        <v>0</v>
      </c>
      <c r="AC26" s="318">
        <f t="shared" si="26"/>
        <v>0</v>
      </c>
      <c r="AD26" s="511">
        <f t="shared" si="27"/>
        <v>0</v>
      </c>
      <c r="AE26" s="362">
        <f t="shared" si="28"/>
        <v>0</v>
      </c>
      <c r="AF26" s="318">
        <f t="shared" si="29"/>
        <v>0</v>
      </c>
    </row>
    <row r="27" spans="1:32" s="59" customFormat="1" x14ac:dyDescent="0.2">
      <c r="A27" s="56">
        <f>ROW()</f>
        <v>27</v>
      </c>
      <c r="B27" s="57" t="s">
        <v>92</v>
      </c>
      <c r="C27" s="531" t="s">
        <v>418</v>
      </c>
      <c r="D27" s="316"/>
      <c r="E27" s="313"/>
      <c r="F27" s="318">
        <f t="shared" si="15"/>
        <v>0</v>
      </c>
      <c r="G27" s="316"/>
      <c r="H27" s="313"/>
      <c r="I27" s="318">
        <f t="shared" si="16"/>
        <v>0</v>
      </c>
      <c r="J27" s="316"/>
      <c r="K27" s="313"/>
      <c r="L27" s="318">
        <f t="shared" si="17"/>
        <v>0</v>
      </c>
      <c r="M27" s="316"/>
      <c r="N27" s="313"/>
      <c r="O27" s="318">
        <f t="shared" si="18"/>
        <v>0</v>
      </c>
      <c r="P27" s="316"/>
      <c r="Q27" s="313"/>
      <c r="R27" s="318">
        <f t="shared" si="19"/>
        <v>0</v>
      </c>
      <c r="S27" s="316"/>
      <c r="T27" s="313"/>
      <c r="U27" s="318">
        <f t="shared" si="20"/>
        <v>0</v>
      </c>
      <c r="V27" s="320">
        <f t="shared" si="13"/>
        <v>0</v>
      </c>
      <c r="W27" s="313"/>
      <c r="X27" s="372">
        <f t="shared" si="21"/>
        <v>0</v>
      </c>
      <c r="Y27" s="320">
        <f t="shared" si="22"/>
        <v>0</v>
      </c>
      <c r="Z27" s="318">
        <f t="shared" si="23"/>
        <v>0</v>
      </c>
      <c r="AA27" s="361">
        <f t="shared" si="24"/>
        <v>0</v>
      </c>
      <c r="AB27" s="372">
        <f t="shared" si="25"/>
        <v>0</v>
      </c>
      <c r="AC27" s="318">
        <f t="shared" si="26"/>
        <v>0</v>
      </c>
      <c r="AD27" s="511">
        <f t="shared" si="27"/>
        <v>0</v>
      </c>
      <c r="AE27" s="362">
        <f t="shared" si="28"/>
        <v>0</v>
      </c>
      <c r="AF27" s="318">
        <f t="shared" si="29"/>
        <v>0</v>
      </c>
    </row>
    <row r="28" spans="1:32" s="59" customFormat="1" ht="30" x14ac:dyDescent="0.2">
      <c r="A28" s="56">
        <f>ROW()</f>
        <v>28</v>
      </c>
      <c r="B28" s="57" t="s">
        <v>419</v>
      </c>
      <c r="C28" s="531" t="s">
        <v>91</v>
      </c>
      <c r="D28" s="316"/>
      <c r="E28" s="313"/>
      <c r="F28" s="318">
        <f t="shared" si="15"/>
        <v>0</v>
      </c>
      <c r="G28" s="316"/>
      <c r="H28" s="313"/>
      <c r="I28" s="318">
        <f t="shared" si="16"/>
        <v>0</v>
      </c>
      <c r="J28" s="316"/>
      <c r="K28" s="313"/>
      <c r="L28" s="318">
        <f t="shared" si="17"/>
        <v>0</v>
      </c>
      <c r="M28" s="316"/>
      <c r="N28" s="313"/>
      <c r="O28" s="318">
        <f t="shared" si="18"/>
        <v>0</v>
      </c>
      <c r="P28" s="316"/>
      <c r="Q28" s="313"/>
      <c r="R28" s="318">
        <f t="shared" si="19"/>
        <v>0</v>
      </c>
      <c r="S28" s="316"/>
      <c r="T28" s="313"/>
      <c r="U28" s="318">
        <f t="shared" si="20"/>
        <v>0</v>
      </c>
      <c r="V28" s="320">
        <f t="shared" si="13"/>
        <v>0</v>
      </c>
      <c r="W28" s="313"/>
      <c r="X28" s="372">
        <f t="shared" si="21"/>
        <v>0</v>
      </c>
      <c r="Y28" s="320">
        <f t="shared" si="22"/>
        <v>0</v>
      </c>
      <c r="Z28" s="318">
        <f t="shared" si="23"/>
        <v>0</v>
      </c>
      <c r="AA28" s="361">
        <f t="shared" si="24"/>
        <v>0</v>
      </c>
      <c r="AB28" s="372">
        <f t="shared" si="25"/>
        <v>0</v>
      </c>
      <c r="AC28" s="318">
        <f t="shared" si="26"/>
        <v>0</v>
      </c>
      <c r="AD28" s="511">
        <f t="shared" si="27"/>
        <v>0</v>
      </c>
      <c r="AE28" s="362">
        <f t="shared" si="28"/>
        <v>0</v>
      </c>
      <c r="AF28" s="318">
        <f t="shared" si="29"/>
        <v>0</v>
      </c>
    </row>
    <row r="29" spans="1:32" s="59" customFormat="1" ht="60" x14ac:dyDescent="0.2">
      <c r="A29" s="56">
        <f>ROW()</f>
        <v>29</v>
      </c>
      <c r="B29" s="57" t="s">
        <v>421</v>
      </c>
      <c r="C29" s="531" t="s">
        <v>420</v>
      </c>
      <c r="D29" s="316"/>
      <c r="E29" s="313"/>
      <c r="F29" s="318">
        <f t="shared" si="15"/>
        <v>0</v>
      </c>
      <c r="G29" s="316"/>
      <c r="H29" s="313"/>
      <c r="I29" s="318">
        <f t="shared" si="16"/>
        <v>0</v>
      </c>
      <c r="J29" s="316"/>
      <c r="K29" s="313"/>
      <c r="L29" s="318">
        <f t="shared" si="17"/>
        <v>0</v>
      </c>
      <c r="M29" s="316"/>
      <c r="N29" s="313"/>
      <c r="O29" s="318">
        <f t="shared" si="18"/>
        <v>0</v>
      </c>
      <c r="P29" s="316"/>
      <c r="Q29" s="313"/>
      <c r="R29" s="318">
        <f t="shared" si="19"/>
        <v>0</v>
      </c>
      <c r="S29" s="316"/>
      <c r="T29" s="313"/>
      <c r="U29" s="318">
        <f t="shared" si="20"/>
        <v>0</v>
      </c>
      <c r="V29" s="320">
        <f t="shared" si="13"/>
        <v>0</v>
      </c>
      <c r="W29" s="313"/>
      <c r="X29" s="372">
        <f t="shared" si="21"/>
        <v>0</v>
      </c>
      <c r="Y29" s="320">
        <f t="shared" si="22"/>
        <v>0</v>
      </c>
      <c r="Z29" s="318">
        <f t="shared" si="23"/>
        <v>0</v>
      </c>
      <c r="AA29" s="361">
        <f t="shared" si="24"/>
        <v>0</v>
      </c>
      <c r="AB29" s="372">
        <f t="shared" si="25"/>
        <v>0</v>
      </c>
      <c r="AC29" s="318">
        <f t="shared" si="26"/>
        <v>0</v>
      </c>
      <c r="AD29" s="511">
        <f t="shared" si="27"/>
        <v>0</v>
      </c>
      <c r="AE29" s="362">
        <f t="shared" si="28"/>
        <v>0</v>
      </c>
      <c r="AF29" s="318">
        <f t="shared" si="29"/>
        <v>0</v>
      </c>
    </row>
    <row r="30" spans="1:32" s="59" customFormat="1" x14ac:dyDescent="0.2">
      <c r="A30" s="56">
        <f>ROW()</f>
        <v>30</v>
      </c>
      <c r="B30" s="57" t="s">
        <v>499</v>
      </c>
      <c r="C30" s="531" t="s">
        <v>14</v>
      </c>
      <c r="D30" s="316"/>
      <c r="E30" s="313"/>
      <c r="F30" s="318">
        <f t="shared" si="15"/>
        <v>0</v>
      </c>
      <c r="G30" s="316"/>
      <c r="H30" s="313"/>
      <c r="I30" s="318">
        <f t="shared" si="16"/>
        <v>0</v>
      </c>
      <c r="J30" s="316"/>
      <c r="K30" s="313"/>
      <c r="L30" s="318">
        <f t="shared" si="17"/>
        <v>0</v>
      </c>
      <c r="M30" s="316"/>
      <c r="N30" s="313"/>
      <c r="O30" s="318">
        <f t="shared" si="18"/>
        <v>0</v>
      </c>
      <c r="P30" s="316"/>
      <c r="Q30" s="313"/>
      <c r="R30" s="318">
        <f t="shared" si="19"/>
        <v>0</v>
      </c>
      <c r="S30" s="316"/>
      <c r="T30" s="313"/>
      <c r="U30" s="318">
        <f t="shared" si="20"/>
        <v>0</v>
      </c>
      <c r="V30" s="320">
        <f t="shared" si="13"/>
        <v>0</v>
      </c>
      <c r="W30" s="313"/>
      <c r="X30" s="372">
        <f t="shared" si="21"/>
        <v>0</v>
      </c>
      <c r="Y30" s="320">
        <f t="shared" si="22"/>
        <v>0</v>
      </c>
      <c r="Z30" s="318">
        <f t="shared" si="23"/>
        <v>0</v>
      </c>
      <c r="AA30" s="361">
        <f t="shared" si="24"/>
        <v>0</v>
      </c>
      <c r="AB30" s="372">
        <f t="shared" si="25"/>
        <v>0</v>
      </c>
      <c r="AC30" s="318">
        <f t="shared" si="26"/>
        <v>0</v>
      </c>
      <c r="AD30" s="511">
        <f t="shared" si="27"/>
        <v>0</v>
      </c>
      <c r="AE30" s="362">
        <f t="shared" si="28"/>
        <v>0</v>
      </c>
      <c r="AF30" s="318">
        <f t="shared" si="29"/>
        <v>0</v>
      </c>
    </row>
    <row r="31" spans="1:32" s="59" customFormat="1" ht="31.5" x14ac:dyDescent="0.2">
      <c r="A31" s="56">
        <f>ROW()</f>
        <v>31</v>
      </c>
      <c r="B31" s="60" t="s">
        <v>31</v>
      </c>
      <c r="C31" s="532" t="s">
        <v>93</v>
      </c>
      <c r="D31" s="317"/>
      <c r="E31" s="314"/>
      <c r="F31" s="319">
        <f t="shared" si="15"/>
        <v>0</v>
      </c>
      <c r="G31" s="317"/>
      <c r="H31" s="314"/>
      <c r="I31" s="319">
        <f t="shared" si="16"/>
        <v>0</v>
      </c>
      <c r="J31" s="317"/>
      <c r="K31" s="314"/>
      <c r="L31" s="319">
        <f t="shared" si="17"/>
        <v>0</v>
      </c>
      <c r="M31" s="317"/>
      <c r="N31" s="314"/>
      <c r="O31" s="319">
        <f t="shared" si="18"/>
        <v>0</v>
      </c>
      <c r="P31" s="317"/>
      <c r="Q31" s="314"/>
      <c r="R31" s="319">
        <f t="shared" si="19"/>
        <v>0</v>
      </c>
      <c r="S31" s="317"/>
      <c r="T31" s="314"/>
      <c r="U31" s="319">
        <f t="shared" si="20"/>
        <v>0</v>
      </c>
      <c r="V31" s="321">
        <f t="shared" si="13"/>
        <v>0</v>
      </c>
      <c r="W31" s="314"/>
      <c r="X31" s="371">
        <f t="shared" si="21"/>
        <v>0</v>
      </c>
      <c r="Y31" s="321">
        <f t="shared" si="22"/>
        <v>0</v>
      </c>
      <c r="Z31" s="319">
        <f t="shared" si="23"/>
        <v>0</v>
      </c>
      <c r="AA31" s="354">
        <f t="shared" si="24"/>
        <v>0</v>
      </c>
      <c r="AB31" s="371">
        <f t="shared" si="25"/>
        <v>0</v>
      </c>
      <c r="AC31" s="319">
        <f t="shared" si="26"/>
        <v>0</v>
      </c>
      <c r="AD31" s="512">
        <f t="shared" si="27"/>
        <v>0</v>
      </c>
      <c r="AE31" s="355">
        <f t="shared" si="28"/>
        <v>0</v>
      </c>
      <c r="AF31" s="319">
        <f t="shared" si="29"/>
        <v>0</v>
      </c>
    </row>
    <row r="32" spans="1:32" s="59" customFormat="1" ht="15.75" x14ac:dyDescent="0.2">
      <c r="A32" s="56">
        <f>ROW()</f>
        <v>32</v>
      </c>
      <c r="B32" s="60" t="s">
        <v>94</v>
      </c>
      <c r="C32" s="532" t="s">
        <v>95</v>
      </c>
      <c r="D32" s="317"/>
      <c r="E32" s="314"/>
      <c r="F32" s="319">
        <f t="shared" si="15"/>
        <v>0</v>
      </c>
      <c r="G32" s="317"/>
      <c r="H32" s="314"/>
      <c r="I32" s="319">
        <f t="shared" si="16"/>
        <v>0</v>
      </c>
      <c r="J32" s="317"/>
      <c r="K32" s="314"/>
      <c r="L32" s="319">
        <f t="shared" si="17"/>
        <v>0</v>
      </c>
      <c r="M32" s="317"/>
      <c r="N32" s="314"/>
      <c r="O32" s="319">
        <f t="shared" si="18"/>
        <v>0</v>
      </c>
      <c r="P32" s="317"/>
      <c r="Q32" s="314"/>
      <c r="R32" s="319">
        <f t="shared" si="19"/>
        <v>0</v>
      </c>
      <c r="S32" s="317"/>
      <c r="T32" s="314"/>
      <c r="U32" s="319">
        <f t="shared" si="20"/>
        <v>0</v>
      </c>
      <c r="V32" s="321">
        <f t="shared" si="13"/>
        <v>0</v>
      </c>
      <c r="W32" s="314"/>
      <c r="X32" s="371">
        <f t="shared" si="21"/>
        <v>0</v>
      </c>
      <c r="Y32" s="321">
        <f t="shared" si="22"/>
        <v>0</v>
      </c>
      <c r="Z32" s="319">
        <f t="shared" si="23"/>
        <v>0</v>
      </c>
      <c r="AA32" s="354">
        <f>SUMIF($D$3:$U$3,"Stromnetz - direkt",D32:U32)</f>
        <v>0</v>
      </c>
      <c r="AB32" s="371">
        <f>SUMIF($D$3:$U$3,"Stromnetz - indirekt",D32:U32)</f>
        <v>0</v>
      </c>
      <c r="AC32" s="319">
        <f>AA32+AB32</f>
        <v>0</v>
      </c>
      <c r="AD32" s="512">
        <f t="shared" si="27"/>
        <v>0</v>
      </c>
      <c r="AE32" s="355">
        <f t="shared" si="28"/>
        <v>0</v>
      </c>
      <c r="AF32" s="319">
        <f>AD32+AE32</f>
        <v>0</v>
      </c>
    </row>
    <row r="33" spans="1:32" s="59" customFormat="1" ht="15.75" x14ac:dyDescent="0.2">
      <c r="A33" s="56">
        <f>ROW()</f>
        <v>33</v>
      </c>
      <c r="B33" s="60" t="s">
        <v>96</v>
      </c>
      <c r="C33" s="532" t="s">
        <v>97</v>
      </c>
      <c r="D33" s="354">
        <f>SUM(D34:D36)</f>
        <v>0</v>
      </c>
      <c r="E33" s="355">
        <f t="shared" ref="E33:AC33" si="36">SUM(E34:E36)</f>
        <v>0</v>
      </c>
      <c r="F33" s="319">
        <f t="shared" si="36"/>
        <v>0</v>
      </c>
      <c r="G33" s="354">
        <f t="shared" si="36"/>
        <v>0</v>
      </c>
      <c r="H33" s="355">
        <f t="shared" si="36"/>
        <v>0</v>
      </c>
      <c r="I33" s="319">
        <f t="shared" si="36"/>
        <v>0</v>
      </c>
      <c r="J33" s="354">
        <f t="shared" si="36"/>
        <v>0</v>
      </c>
      <c r="K33" s="355">
        <f t="shared" si="36"/>
        <v>0</v>
      </c>
      <c r="L33" s="319">
        <f t="shared" si="36"/>
        <v>0</v>
      </c>
      <c r="M33" s="354">
        <f t="shared" si="36"/>
        <v>0</v>
      </c>
      <c r="N33" s="355">
        <f t="shared" si="36"/>
        <v>0</v>
      </c>
      <c r="O33" s="319">
        <f t="shared" si="36"/>
        <v>0</v>
      </c>
      <c r="P33" s="354">
        <f t="shared" si="36"/>
        <v>0</v>
      </c>
      <c r="Q33" s="355">
        <f t="shared" si="36"/>
        <v>0</v>
      </c>
      <c r="R33" s="319">
        <f t="shared" si="36"/>
        <v>0</v>
      </c>
      <c r="S33" s="354">
        <f t="shared" si="36"/>
        <v>0</v>
      </c>
      <c r="T33" s="355">
        <f t="shared" si="36"/>
        <v>0</v>
      </c>
      <c r="U33" s="319">
        <f t="shared" si="36"/>
        <v>0</v>
      </c>
      <c r="V33" s="321">
        <f t="shared" si="36"/>
        <v>0</v>
      </c>
      <c r="W33" s="355">
        <f t="shared" si="36"/>
        <v>0</v>
      </c>
      <c r="X33" s="371">
        <f t="shared" si="36"/>
        <v>0</v>
      </c>
      <c r="Y33" s="321">
        <f t="shared" si="36"/>
        <v>0</v>
      </c>
      <c r="Z33" s="319">
        <f t="shared" si="36"/>
        <v>0</v>
      </c>
      <c r="AA33" s="354">
        <f t="shared" si="36"/>
        <v>0</v>
      </c>
      <c r="AB33" s="371">
        <f t="shared" si="36"/>
        <v>0</v>
      </c>
      <c r="AC33" s="319">
        <f t="shared" si="36"/>
        <v>0</v>
      </c>
      <c r="AD33" s="512">
        <f t="shared" si="27"/>
        <v>0</v>
      </c>
      <c r="AE33" s="355">
        <f t="shared" si="28"/>
        <v>0</v>
      </c>
      <c r="AF33" s="319">
        <f>SUM(AF34:AF36)</f>
        <v>0</v>
      </c>
    </row>
    <row r="34" spans="1:32" s="59" customFormat="1" x14ac:dyDescent="0.2">
      <c r="A34" s="56">
        <f>ROW()</f>
        <v>34</v>
      </c>
      <c r="B34" s="57" t="s">
        <v>98</v>
      </c>
      <c r="C34" s="533" t="s">
        <v>422</v>
      </c>
      <c r="D34" s="316"/>
      <c r="E34" s="313"/>
      <c r="F34" s="318">
        <f>D34+E34</f>
        <v>0</v>
      </c>
      <c r="G34" s="316"/>
      <c r="H34" s="313"/>
      <c r="I34" s="318">
        <f>G34+H34</f>
        <v>0</v>
      </c>
      <c r="J34" s="316"/>
      <c r="K34" s="313"/>
      <c r="L34" s="318">
        <f>J34+K34</f>
        <v>0</v>
      </c>
      <c r="M34" s="316"/>
      <c r="N34" s="313"/>
      <c r="O34" s="318">
        <f>M34+N34</f>
        <v>0</v>
      </c>
      <c r="P34" s="316"/>
      <c r="Q34" s="313"/>
      <c r="R34" s="318">
        <f>P34+Q34</f>
        <v>0</v>
      </c>
      <c r="S34" s="316"/>
      <c r="T34" s="313"/>
      <c r="U34" s="318">
        <f>S34+T34</f>
        <v>0</v>
      </c>
      <c r="V34" s="320">
        <f>SUMIF($D$9:$U$9,"Summe",D34:U34)</f>
        <v>0</v>
      </c>
      <c r="W34" s="313"/>
      <c r="X34" s="372">
        <f t="shared" ref="X34:X36" si="37">V34-W34</f>
        <v>0</v>
      </c>
      <c r="Y34" s="320">
        <f t="shared" ref="Y34:Y36" si="38">SUMIF($D$9:$U$9,"direkte Zuordnung",D34:U34)</f>
        <v>0</v>
      </c>
      <c r="Z34" s="318">
        <f t="shared" ref="Z34:Z36" si="39">SUMIF($D$9:$U$9,"indirekte Zuordnung",D34:U34)</f>
        <v>0</v>
      </c>
      <c r="AA34" s="361">
        <f t="shared" ref="AA34:AA36" si="40">SUMIF($D$3:$U$3,"Stromnetz - direkt",D34:U34)</f>
        <v>0</v>
      </c>
      <c r="AB34" s="372">
        <f t="shared" ref="AB34:AB36" si="41">SUMIF($D$3:$U$3,"Stromnetz - indirekt",D34:U34)</f>
        <v>0</v>
      </c>
      <c r="AC34" s="318">
        <f t="shared" ref="AC34:AC36" si="42">AA34+AB34</f>
        <v>0</v>
      </c>
      <c r="AD34" s="511">
        <f t="shared" si="27"/>
        <v>0</v>
      </c>
      <c r="AE34" s="362">
        <f t="shared" si="28"/>
        <v>0</v>
      </c>
      <c r="AF34" s="318">
        <f t="shared" ref="AF34:AF36" si="43">AD34+AE34</f>
        <v>0</v>
      </c>
    </row>
    <row r="35" spans="1:32" s="59" customFormat="1" x14ac:dyDescent="0.2">
      <c r="A35" s="56">
        <f>ROW()</f>
        <v>35</v>
      </c>
      <c r="B35" s="57" t="s">
        <v>99</v>
      </c>
      <c r="C35" s="533" t="s">
        <v>500</v>
      </c>
      <c r="D35" s="316"/>
      <c r="E35" s="313"/>
      <c r="F35" s="318">
        <f>D35+E35</f>
        <v>0</v>
      </c>
      <c r="G35" s="316"/>
      <c r="H35" s="313"/>
      <c r="I35" s="318">
        <f>G35+H35</f>
        <v>0</v>
      </c>
      <c r="J35" s="316"/>
      <c r="K35" s="313"/>
      <c r="L35" s="318">
        <f>J35+K35</f>
        <v>0</v>
      </c>
      <c r="M35" s="316"/>
      <c r="N35" s="313"/>
      <c r="O35" s="318">
        <f>M35+N35</f>
        <v>0</v>
      </c>
      <c r="P35" s="316"/>
      <c r="Q35" s="313"/>
      <c r="R35" s="318">
        <f>P35+Q35</f>
        <v>0</v>
      </c>
      <c r="S35" s="316"/>
      <c r="T35" s="313"/>
      <c r="U35" s="318">
        <f>S35+T35</f>
        <v>0</v>
      </c>
      <c r="V35" s="320">
        <f>SUMIF($D$9:$U$9,"Summe",D35:U35)</f>
        <v>0</v>
      </c>
      <c r="W35" s="313"/>
      <c r="X35" s="372">
        <f t="shared" ref="X35" si="44">V35-W35</f>
        <v>0</v>
      </c>
      <c r="Y35" s="320">
        <f t="shared" ref="Y35" si="45">SUMIF($D$9:$U$9,"direkte Zuordnung",D35:U35)</f>
        <v>0</v>
      </c>
      <c r="Z35" s="318">
        <f t="shared" ref="Z35" si="46">SUMIF($D$9:$U$9,"indirekte Zuordnung",D35:U35)</f>
        <v>0</v>
      </c>
      <c r="AA35" s="361">
        <f t="shared" ref="AA35" si="47">SUMIF($D$3:$U$3,"Stromnetz - direkt",D35:U35)</f>
        <v>0</v>
      </c>
      <c r="AB35" s="372">
        <f t="shared" ref="AB35" si="48">SUMIF($D$3:$U$3,"Stromnetz - indirekt",D35:U35)</f>
        <v>0</v>
      </c>
      <c r="AC35" s="318">
        <f t="shared" ref="AC35" si="49">AA35+AB35</f>
        <v>0</v>
      </c>
      <c r="AD35" s="511">
        <f t="shared" si="27"/>
        <v>0</v>
      </c>
      <c r="AE35" s="362">
        <f t="shared" si="28"/>
        <v>0</v>
      </c>
      <c r="AF35" s="318">
        <f t="shared" ref="AF35" si="50">AD35+AE35</f>
        <v>0</v>
      </c>
    </row>
    <row r="36" spans="1:32" s="59" customFormat="1" x14ac:dyDescent="0.2">
      <c r="A36" s="56">
        <f>ROW()</f>
        <v>36</v>
      </c>
      <c r="B36" s="57" t="s">
        <v>501</v>
      </c>
      <c r="C36" s="533" t="s">
        <v>14</v>
      </c>
      <c r="D36" s="316"/>
      <c r="E36" s="313"/>
      <c r="F36" s="318">
        <f>D36+E36</f>
        <v>0</v>
      </c>
      <c r="G36" s="316"/>
      <c r="H36" s="313"/>
      <c r="I36" s="318">
        <f>G36+H36</f>
        <v>0</v>
      </c>
      <c r="J36" s="316"/>
      <c r="K36" s="313"/>
      <c r="L36" s="318">
        <f>J36+K36</f>
        <v>0</v>
      </c>
      <c r="M36" s="316"/>
      <c r="N36" s="313"/>
      <c r="O36" s="318">
        <f>M36+N36</f>
        <v>0</v>
      </c>
      <c r="P36" s="316"/>
      <c r="Q36" s="313"/>
      <c r="R36" s="318">
        <f>P36+Q36</f>
        <v>0</v>
      </c>
      <c r="S36" s="316"/>
      <c r="T36" s="313"/>
      <c r="U36" s="318">
        <f>S36+T36</f>
        <v>0</v>
      </c>
      <c r="V36" s="320">
        <f>SUMIF($D$9:$U$9,"Summe",D36:U36)</f>
        <v>0</v>
      </c>
      <c r="W36" s="313"/>
      <c r="X36" s="372">
        <f t="shared" si="37"/>
        <v>0</v>
      </c>
      <c r="Y36" s="320">
        <f t="shared" si="38"/>
        <v>0</v>
      </c>
      <c r="Z36" s="318">
        <f t="shared" si="39"/>
        <v>0</v>
      </c>
      <c r="AA36" s="361">
        <f t="shared" si="40"/>
        <v>0</v>
      </c>
      <c r="AB36" s="372">
        <f t="shared" si="41"/>
        <v>0</v>
      </c>
      <c r="AC36" s="318">
        <f t="shared" si="42"/>
        <v>0</v>
      </c>
      <c r="AD36" s="511">
        <f t="shared" si="27"/>
        <v>0</v>
      </c>
      <c r="AE36" s="362">
        <f t="shared" si="28"/>
        <v>0</v>
      </c>
      <c r="AF36" s="318">
        <f t="shared" si="43"/>
        <v>0</v>
      </c>
    </row>
    <row r="37" spans="1:32" s="59" customFormat="1" ht="15.75" x14ac:dyDescent="0.2">
      <c r="A37" s="56">
        <f>ROW()</f>
        <v>37</v>
      </c>
      <c r="B37" s="60" t="s">
        <v>33</v>
      </c>
      <c r="C37" s="532" t="s">
        <v>100</v>
      </c>
      <c r="D37" s="356">
        <f t="shared" ref="D37:X37" si="51">D38+D45</f>
        <v>0</v>
      </c>
      <c r="E37" s="357">
        <f t="shared" si="51"/>
        <v>0</v>
      </c>
      <c r="F37" s="319">
        <f t="shared" si="51"/>
        <v>0</v>
      </c>
      <c r="G37" s="356">
        <f t="shared" si="51"/>
        <v>0</v>
      </c>
      <c r="H37" s="357">
        <f t="shared" si="51"/>
        <v>0</v>
      </c>
      <c r="I37" s="319">
        <f t="shared" si="51"/>
        <v>0</v>
      </c>
      <c r="J37" s="356">
        <f t="shared" si="51"/>
        <v>0</v>
      </c>
      <c r="K37" s="357">
        <f t="shared" si="51"/>
        <v>0</v>
      </c>
      <c r="L37" s="319">
        <f t="shared" si="51"/>
        <v>0</v>
      </c>
      <c r="M37" s="356">
        <f t="shared" si="51"/>
        <v>0</v>
      </c>
      <c r="N37" s="357">
        <f t="shared" si="51"/>
        <v>0</v>
      </c>
      <c r="O37" s="319">
        <f t="shared" si="51"/>
        <v>0</v>
      </c>
      <c r="P37" s="356">
        <f t="shared" si="51"/>
        <v>0</v>
      </c>
      <c r="Q37" s="357">
        <f t="shared" si="51"/>
        <v>0</v>
      </c>
      <c r="R37" s="319">
        <f t="shared" si="51"/>
        <v>0</v>
      </c>
      <c r="S37" s="356">
        <f t="shared" si="51"/>
        <v>0</v>
      </c>
      <c r="T37" s="357">
        <f t="shared" si="51"/>
        <v>0</v>
      </c>
      <c r="U37" s="319">
        <f t="shared" si="51"/>
        <v>0</v>
      </c>
      <c r="V37" s="321">
        <f t="shared" si="51"/>
        <v>0</v>
      </c>
      <c r="W37" s="357">
        <f t="shared" si="51"/>
        <v>0</v>
      </c>
      <c r="X37" s="371">
        <f t="shared" si="51"/>
        <v>0</v>
      </c>
      <c r="Y37" s="321">
        <f t="shared" ref="Y37:AF37" si="52">Y38+Y45</f>
        <v>0</v>
      </c>
      <c r="Z37" s="319">
        <f t="shared" si="52"/>
        <v>0</v>
      </c>
      <c r="AA37" s="354">
        <f t="shared" ref="AA37:AE37" si="53">AA38+AA45</f>
        <v>0</v>
      </c>
      <c r="AB37" s="371">
        <f t="shared" ref="AB37:AC37" si="54">AB38+AB45</f>
        <v>0</v>
      </c>
      <c r="AC37" s="319">
        <f t="shared" si="54"/>
        <v>0</v>
      </c>
      <c r="AD37" s="512">
        <f t="shared" si="53"/>
        <v>0</v>
      </c>
      <c r="AE37" s="355">
        <f t="shared" si="53"/>
        <v>0</v>
      </c>
      <c r="AF37" s="319">
        <f t="shared" si="52"/>
        <v>0</v>
      </c>
    </row>
    <row r="38" spans="1:32" s="59" customFormat="1" ht="31.5" x14ac:dyDescent="0.2">
      <c r="A38" s="56">
        <f>ROW()</f>
        <v>38</v>
      </c>
      <c r="B38" s="61" t="s">
        <v>34</v>
      </c>
      <c r="C38" s="532" t="s">
        <v>101</v>
      </c>
      <c r="D38" s="356">
        <f t="shared" ref="D38:X38" si="55">SUM(D39:D44)</f>
        <v>0</v>
      </c>
      <c r="E38" s="357">
        <f t="shared" si="55"/>
        <v>0</v>
      </c>
      <c r="F38" s="319">
        <f t="shared" si="55"/>
        <v>0</v>
      </c>
      <c r="G38" s="356">
        <f t="shared" si="55"/>
        <v>0</v>
      </c>
      <c r="H38" s="357">
        <f t="shared" si="55"/>
        <v>0</v>
      </c>
      <c r="I38" s="319">
        <f t="shared" si="55"/>
        <v>0</v>
      </c>
      <c r="J38" s="356">
        <f t="shared" si="55"/>
        <v>0</v>
      </c>
      <c r="K38" s="357">
        <f t="shared" si="55"/>
        <v>0</v>
      </c>
      <c r="L38" s="319">
        <f t="shared" si="55"/>
        <v>0</v>
      </c>
      <c r="M38" s="356">
        <f t="shared" si="55"/>
        <v>0</v>
      </c>
      <c r="N38" s="357">
        <f t="shared" si="55"/>
        <v>0</v>
      </c>
      <c r="O38" s="319">
        <f t="shared" si="55"/>
        <v>0</v>
      </c>
      <c r="P38" s="356">
        <f t="shared" si="55"/>
        <v>0</v>
      </c>
      <c r="Q38" s="357">
        <f t="shared" si="55"/>
        <v>0</v>
      </c>
      <c r="R38" s="319">
        <f t="shared" si="55"/>
        <v>0</v>
      </c>
      <c r="S38" s="356">
        <f t="shared" si="55"/>
        <v>0</v>
      </c>
      <c r="T38" s="357">
        <f t="shared" si="55"/>
        <v>0</v>
      </c>
      <c r="U38" s="319">
        <f t="shared" si="55"/>
        <v>0</v>
      </c>
      <c r="V38" s="321">
        <f t="shared" si="55"/>
        <v>0</v>
      </c>
      <c r="W38" s="357">
        <f t="shared" si="55"/>
        <v>0</v>
      </c>
      <c r="X38" s="371">
        <f t="shared" si="55"/>
        <v>0</v>
      </c>
      <c r="Y38" s="321">
        <f t="shared" ref="Y38:AF38" si="56">SUM(Y39:Y44)</f>
        <v>0</v>
      </c>
      <c r="Z38" s="319">
        <f t="shared" si="56"/>
        <v>0</v>
      </c>
      <c r="AA38" s="354">
        <f t="shared" ref="AA38:AE38" si="57">SUM(AA39:AA44)</f>
        <v>0</v>
      </c>
      <c r="AB38" s="371">
        <f t="shared" ref="AB38:AC38" si="58">SUM(AB39:AB44)</f>
        <v>0</v>
      </c>
      <c r="AC38" s="319">
        <f t="shared" si="58"/>
        <v>0</v>
      </c>
      <c r="AD38" s="512">
        <f t="shared" si="57"/>
        <v>0</v>
      </c>
      <c r="AE38" s="355">
        <f t="shared" si="57"/>
        <v>0</v>
      </c>
      <c r="AF38" s="319">
        <f t="shared" si="56"/>
        <v>0</v>
      </c>
    </row>
    <row r="39" spans="1:32" s="59" customFormat="1" ht="30" x14ac:dyDescent="0.2">
      <c r="A39" s="56">
        <f>ROW()</f>
        <v>39</v>
      </c>
      <c r="B39" s="58" t="s">
        <v>102</v>
      </c>
      <c r="C39" s="533" t="s">
        <v>18</v>
      </c>
      <c r="D39" s="316"/>
      <c r="E39" s="313"/>
      <c r="F39" s="318">
        <f t="shared" ref="F39:F44" si="59">D39+E39</f>
        <v>0</v>
      </c>
      <c r="G39" s="316"/>
      <c r="H39" s="313"/>
      <c r="I39" s="318">
        <f t="shared" ref="I39:I44" si="60">G39+H39</f>
        <v>0</v>
      </c>
      <c r="J39" s="316"/>
      <c r="K39" s="313"/>
      <c r="L39" s="318">
        <f t="shared" ref="L39:L44" si="61">J39+K39</f>
        <v>0</v>
      </c>
      <c r="M39" s="316"/>
      <c r="N39" s="313"/>
      <c r="O39" s="318">
        <f t="shared" ref="O39:O44" si="62">M39+N39</f>
        <v>0</v>
      </c>
      <c r="P39" s="316"/>
      <c r="Q39" s="313"/>
      <c r="R39" s="318">
        <f t="shared" ref="R39:R44" si="63">P39+Q39</f>
        <v>0</v>
      </c>
      <c r="S39" s="316"/>
      <c r="T39" s="313"/>
      <c r="U39" s="318">
        <f t="shared" ref="U39:U44" si="64">S39+T39</f>
        <v>0</v>
      </c>
      <c r="V39" s="320">
        <f t="shared" ref="V39:V44" si="65">SUMIF($D$9:$U$9,"Summe",D39:U39)</f>
        <v>0</v>
      </c>
      <c r="W39" s="313"/>
      <c r="X39" s="372">
        <f t="shared" ref="X39:X44" si="66">V39-W39</f>
        <v>0</v>
      </c>
      <c r="Y39" s="320">
        <f t="shared" ref="Y39:Y44" si="67">SUMIF($D$9:$U$9,"direkte Zuordnung",D39:U39)</f>
        <v>0</v>
      </c>
      <c r="Z39" s="318">
        <f t="shared" ref="Z39:Z44" si="68">SUMIF($D$9:$U$9,"indirekte Zuordnung",D39:U39)</f>
        <v>0</v>
      </c>
      <c r="AA39" s="361">
        <f t="shared" ref="AA39:AA44" si="69">SUMIF($D$3:$U$3,"Stromnetz - direkt",D39:U39)</f>
        <v>0</v>
      </c>
      <c r="AB39" s="372">
        <f t="shared" ref="AB39:AB44" si="70">SUMIF($D$3:$U$3,"Stromnetz - indirekt",D39:U39)</f>
        <v>0</v>
      </c>
      <c r="AC39" s="318">
        <f t="shared" ref="AC39:AC44" si="71">AA39+AB39</f>
        <v>0</v>
      </c>
      <c r="AD39" s="511">
        <f t="shared" ref="AD39:AD44" si="72">SUMIF($D$3:$U$3,"Gasnetz - direkt",D39:U39)</f>
        <v>0</v>
      </c>
      <c r="AE39" s="362">
        <f t="shared" ref="AE39:AE44" si="73">SUMIF($D$3:$U$3,"Gasnetz - indirekt",D39:U39)</f>
        <v>0</v>
      </c>
      <c r="AF39" s="318">
        <f t="shared" ref="AF39:AF44" si="74">AD39+AE39</f>
        <v>0</v>
      </c>
    </row>
    <row r="40" spans="1:32" s="59" customFormat="1" ht="30" x14ac:dyDescent="0.2">
      <c r="A40" s="56">
        <f>ROW()</f>
        <v>40</v>
      </c>
      <c r="B40" s="58" t="s">
        <v>103</v>
      </c>
      <c r="C40" s="533" t="s">
        <v>423</v>
      </c>
      <c r="D40" s="316"/>
      <c r="E40" s="313"/>
      <c r="F40" s="318">
        <f t="shared" si="59"/>
        <v>0</v>
      </c>
      <c r="G40" s="316"/>
      <c r="H40" s="313"/>
      <c r="I40" s="318">
        <f t="shared" si="60"/>
        <v>0</v>
      </c>
      <c r="J40" s="316"/>
      <c r="K40" s="313"/>
      <c r="L40" s="318">
        <f t="shared" si="61"/>
        <v>0</v>
      </c>
      <c r="M40" s="316"/>
      <c r="N40" s="313"/>
      <c r="O40" s="318">
        <f t="shared" si="62"/>
        <v>0</v>
      </c>
      <c r="P40" s="316"/>
      <c r="Q40" s="313"/>
      <c r="R40" s="318">
        <f t="shared" si="63"/>
        <v>0</v>
      </c>
      <c r="S40" s="316"/>
      <c r="T40" s="313"/>
      <c r="U40" s="318">
        <f t="shared" si="64"/>
        <v>0</v>
      </c>
      <c r="V40" s="320">
        <f t="shared" si="65"/>
        <v>0</v>
      </c>
      <c r="W40" s="313"/>
      <c r="X40" s="372">
        <f t="shared" si="66"/>
        <v>0</v>
      </c>
      <c r="Y40" s="320">
        <f t="shared" si="67"/>
        <v>0</v>
      </c>
      <c r="Z40" s="318">
        <f t="shared" si="68"/>
        <v>0</v>
      </c>
      <c r="AA40" s="361">
        <f t="shared" si="69"/>
        <v>0</v>
      </c>
      <c r="AB40" s="372">
        <f t="shared" si="70"/>
        <v>0</v>
      </c>
      <c r="AC40" s="318">
        <f t="shared" si="71"/>
        <v>0</v>
      </c>
      <c r="AD40" s="511">
        <f t="shared" si="72"/>
        <v>0</v>
      </c>
      <c r="AE40" s="362">
        <f t="shared" si="73"/>
        <v>0</v>
      </c>
      <c r="AF40" s="318">
        <f t="shared" si="74"/>
        <v>0</v>
      </c>
    </row>
    <row r="41" spans="1:32" s="59" customFormat="1" ht="30" x14ac:dyDescent="0.2">
      <c r="A41" s="56">
        <f>ROW()</f>
        <v>41</v>
      </c>
      <c r="B41" s="58" t="s">
        <v>104</v>
      </c>
      <c r="C41" s="533" t="s">
        <v>502</v>
      </c>
      <c r="D41" s="316"/>
      <c r="E41" s="313"/>
      <c r="F41" s="318">
        <f t="shared" si="59"/>
        <v>0</v>
      </c>
      <c r="G41" s="316"/>
      <c r="H41" s="313"/>
      <c r="I41" s="318">
        <f t="shared" si="60"/>
        <v>0</v>
      </c>
      <c r="J41" s="316"/>
      <c r="K41" s="313"/>
      <c r="L41" s="318">
        <f t="shared" si="61"/>
        <v>0</v>
      </c>
      <c r="M41" s="316"/>
      <c r="N41" s="313"/>
      <c r="O41" s="318">
        <f t="shared" si="62"/>
        <v>0</v>
      </c>
      <c r="P41" s="316"/>
      <c r="Q41" s="313"/>
      <c r="R41" s="318">
        <f t="shared" si="63"/>
        <v>0</v>
      </c>
      <c r="S41" s="316"/>
      <c r="T41" s="313"/>
      <c r="U41" s="318">
        <f t="shared" si="64"/>
        <v>0</v>
      </c>
      <c r="V41" s="320">
        <f t="shared" si="65"/>
        <v>0</v>
      </c>
      <c r="W41" s="313"/>
      <c r="X41" s="372">
        <f t="shared" si="66"/>
        <v>0</v>
      </c>
      <c r="Y41" s="320">
        <f t="shared" si="67"/>
        <v>0</v>
      </c>
      <c r="Z41" s="318">
        <f t="shared" si="68"/>
        <v>0</v>
      </c>
      <c r="AA41" s="361">
        <f t="shared" si="69"/>
        <v>0</v>
      </c>
      <c r="AB41" s="372">
        <f t="shared" si="70"/>
        <v>0</v>
      </c>
      <c r="AC41" s="318">
        <f t="shared" si="71"/>
        <v>0</v>
      </c>
      <c r="AD41" s="511">
        <f t="shared" si="72"/>
        <v>0</v>
      </c>
      <c r="AE41" s="362">
        <f t="shared" si="73"/>
        <v>0</v>
      </c>
      <c r="AF41" s="318">
        <f t="shared" si="74"/>
        <v>0</v>
      </c>
    </row>
    <row r="42" spans="1:32" s="59" customFormat="1" ht="30" x14ac:dyDescent="0.2">
      <c r="A42" s="56">
        <f>ROW()</f>
        <v>42</v>
      </c>
      <c r="B42" s="58" t="s">
        <v>424</v>
      </c>
      <c r="C42" s="533" t="s">
        <v>425</v>
      </c>
      <c r="D42" s="316"/>
      <c r="E42" s="313"/>
      <c r="F42" s="318">
        <f t="shared" si="59"/>
        <v>0</v>
      </c>
      <c r="G42" s="316"/>
      <c r="H42" s="313"/>
      <c r="I42" s="318">
        <f t="shared" si="60"/>
        <v>0</v>
      </c>
      <c r="J42" s="316"/>
      <c r="K42" s="313"/>
      <c r="L42" s="318">
        <f t="shared" si="61"/>
        <v>0</v>
      </c>
      <c r="M42" s="316"/>
      <c r="N42" s="313"/>
      <c r="O42" s="318">
        <f t="shared" si="62"/>
        <v>0</v>
      </c>
      <c r="P42" s="316"/>
      <c r="Q42" s="313"/>
      <c r="R42" s="318">
        <f t="shared" si="63"/>
        <v>0</v>
      </c>
      <c r="S42" s="316"/>
      <c r="T42" s="313"/>
      <c r="U42" s="318">
        <f t="shared" si="64"/>
        <v>0</v>
      </c>
      <c r="V42" s="320">
        <f t="shared" si="65"/>
        <v>0</v>
      </c>
      <c r="W42" s="313"/>
      <c r="X42" s="372">
        <f t="shared" si="66"/>
        <v>0</v>
      </c>
      <c r="Y42" s="320">
        <f t="shared" si="67"/>
        <v>0</v>
      </c>
      <c r="Z42" s="318">
        <f t="shared" si="68"/>
        <v>0</v>
      </c>
      <c r="AA42" s="361">
        <f t="shared" si="69"/>
        <v>0</v>
      </c>
      <c r="AB42" s="372">
        <f t="shared" si="70"/>
        <v>0</v>
      </c>
      <c r="AC42" s="318">
        <f t="shared" si="71"/>
        <v>0</v>
      </c>
      <c r="AD42" s="511">
        <f t="shared" si="72"/>
        <v>0</v>
      </c>
      <c r="AE42" s="362">
        <f t="shared" si="73"/>
        <v>0</v>
      </c>
      <c r="AF42" s="318">
        <f t="shared" si="74"/>
        <v>0</v>
      </c>
    </row>
    <row r="43" spans="1:32" s="59" customFormat="1" ht="45" x14ac:dyDescent="0.2">
      <c r="A43" s="56">
        <f>ROW()</f>
        <v>43</v>
      </c>
      <c r="B43" s="57" t="s">
        <v>426</v>
      </c>
      <c r="C43" s="533" t="s">
        <v>20</v>
      </c>
      <c r="D43" s="316"/>
      <c r="E43" s="313"/>
      <c r="F43" s="318">
        <f t="shared" si="59"/>
        <v>0</v>
      </c>
      <c r="G43" s="316"/>
      <c r="H43" s="313"/>
      <c r="I43" s="318">
        <f t="shared" si="60"/>
        <v>0</v>
      </c>
      <c r="J43" s="316"/>
      <c r="K43" s="313"/>
      <c r="L43" s="318">
        <f t="shared" si="61"/>
        <v>0</v>
      </c>
      <c r="M43" s="316"/>
      <c r="N43" s="313"/>
      <c r="O43" s="318">
        <f t="shared" si="62"/>
        <v>0</v>
      </c>
      <c r="P43" s="316"/>
      <c r="Q43" s="313"/>
      <c r="R43" s="318">
        <f t="shared" si="63"/>
        <v>0</v>
      </c>
      <c r="S43" s="316"/>
      <c r="T43" s="313"/>
      <c r="U43" s="318">
        <f t="shared" si="64"/>
        <v>0</v>
      </c>
      <c r="V43" s="320">
        <f t="shared" si="65"/>
        <v>0</v>
      </c>
      <c r="W43" s="313"/>
      <c r="X43" s="372">
        <f t="shared" si="66"/>
        <v>0</v>
      </c>
      <c r="Y43" s="320">
        <f t="shared" si="67"/>
        <v>0</v>
      </c>
      <c r="Z43" s="318">
        <f t="shared" si="68"/>
        <v>0</v>
      </c>
      <c r="AA43" s="361">
        <f t="shared" si="69"/>
        <v>0</v>
      </c>
      <c r="AB43" s="372">
        <f t="shared" si="70"/>
        <v>0</v>
      </c>
      <c r="AC43" s="318">
        <f t="shared" si="71"/>
        <v>0</v>
      </c>
      <c r="AD43" s="511">
        <f t="shared" si="72"/>
        <v>0</v>
      </c>
      <c r="AE43" s="362">
        <f t="shared" si="73"/>
        <v>0</v>
      </c>
      <c r="AF43" s="318">
        <f t="shared" si="74"/>
        <v>0</v>
      </c>
    </row>
    <row r="44" spans="1:32" s="59" customFormat="1" x14ac:dyDescent="0.2">
      <c r="A44" s="56">
        <f>ROW()</f>
        <v>44</v>
      </c>
      <c r="B44" s="58" t="s">
        <v>427</v>
      </c>
      <c r="C44" s="533" t="s">
        <v>14</v>
      </c>
      <c r="D44" s="316"/>
      <c r="E44" s="313"/>
      <c r="F44" s="318">
        <f t="shared" si="59"/>
        <v>0</v>
      </c>
      <c r="G44" s="316"/>
      <c r="H44" s="313"/>
      <c r="I44" s="318">
        <f t="shared" si="60"/>
        <v>0</v>
      </c>
      <c r="J44" s="316"/>
      <c r="K44" s="313"/>
      <c r="L44" s="318">
        <f t="shared" si="61"/>
        <v>0</v>
      </c>
      <c r="M44" s="316"/>
      <c r="N44" s="313"/>
      <c r="O44" s="318">
        <f t="shared" si="62"/>
        <v>0</v>
      </c>
      <c r="P44" s="316"/>
      <c r="Q44" s="313"/>
      <c r="R44" s="318">
        <f t="shared" si="63"/>
        <v>0</v>
      </c>
      <c r="S44" s="316"/>
      <c r="T44" s="313"/>
      <c r="U44" s="318">
        <f t="shared" si="64"/>
        <v>0</v>
      </c>
      <c r="V44" s="320">
        <f t="shared" si="65"/>
        <v>0</v>
      </c>
      <c r="W44" s="313"/>
      <c r="X44" s="372">
        <f t="shared" si="66"/>
        <v>0</v>
      </c>
      <c r="Y44" s="320">
        <f t="shared" si="67"/>
        <v>0</v>
      </c>
      <c r="Z44" s="318">
        <f t="shared" si="68"/>
        <v>0</v>
      </c>
      <c r="AA44" s="361">
        <f t="shared" si="69"/>
        <v>0</v>
      </c>
      <c r="AB44" s="372">
        <f t="shared" si="70"/>
        <v>0</v>
      </c>
      <c r="AC44" s="318">
        <f t="shared" si="71"/>
        <v>0</v>
      </c>
      <c r="AD44" s="511">
        <f t="shared" si="72"/>
        <v>0</v>
      </c>
      <c r="AE44" s="362">
        <f t="shared" si="73"/>
        <v>0</v>
      </c>
      <c r="AF44" s="318">
        <f t="shared" si="74"/>
        <v>0</v>
      </c>
    </row>
    <row r="45" spans="1:32" s="59" customFormat="1" ht="15.75" x14ac:dyDescent="0.2">
      <c r="A45" s="56">
        <f>ROW()</f>
        <v>45</v>
      </c>
      <c r="B45" s="60" t="s">
        <v>35</v>
      </c>
      <c r="C45" s="532" t="s">
        <v>105</v>
      </c>
      <c r="D45" s="356">
        <f t="shared" ref="D45:X45" si="75">D46+SUM(D51:D60)</f>
        <v>0</v>
      </c>
      <c r="E45" s="357">
        <f t="shared" si="75"/>
        <v>0</v>
      </c>
      <c r="F45" s="319">
        <f t="shared" si="75"/>
        <v>0</v>
      </c>
      <c r="G45" s="356">
        <f t="shared" si="75"/>
        <v>0</v>
      </c>
      <c r="H45" s="357">
        <f t="shared" si="75"/>
        <v>0</v>
      </c>
      <c r="I45" s="319">
        <f t="shared" si="75"/>
        <v>0</v>
      </c>
      <c r="J45" s="356">
        <f t="shared" si="75"/>
        <v>0</v>
      </c>
      <c r="K45" s="357">
        <f t="shared" si="75"/>
        <v>0</v>
      </c>
      <c r="L45" s="319">
        <f t="shared" si="75"/>
        <v>0</v>
      </c>
      <c r="M45" s="356">
        <f t="shared" si="75"/>
        <v>0</v>
      </c>
      <c r="N45" s="357">
        <f t="shared" si="75"/>
        <v>0</v>
      </c>
      <c r="O45" s="319">
        <f t="shared" si="75"/>
        <v>0</v>
      </c>
      <c r="P45" s="356">
        <f t="shared" si="75"/>
        <v>0</v>
      </c>
      <c r="Q45" s="357">
        <f t="shared" si="75"/>
        <v>0</v>
      </c>
      <c r="R45" s="319">
        <f t="shared" si="75"/>
        <v>0</v>
      </c>
      <c r="S45" s="356">
        <f t="shared" si="75"/>
        <v>0</v>
      </c>
      <c r="T45" s="357">
        <f t="shared" si="75"/>
        <v>0</v>
      </c>
      <c r="U45" s="319">
        <f t="shared" si="75"/>
        <v>0</v>
      </c>
      <c r="V45" s="321">
        <f t="shared" si="75"/>
        <v>0</v>
      </c>
      <c r="W45" s="357">
        <f t="shared" si="75"/>
        <v>0</v>
      </c>
      <c r="X45" s="371">
        <f t="shared" si="75"/>
        <v>0</v>
      </c>
      <c r="Y45" s="321">
        <f t="shared" ref="Y45:AF45" si="76">Y46+SUM(Y51:Y60)</f>
        <v>0</v>
      </c>
      <c r="Z45" s="319">
        <f t="shared" si="76"/>
        <v>0</v>
      </c>
      <c r="AA45" s="354">
        <f t="shared" ref="AA45:AE45" si="77">AA46+SUM(AA51:AA60)</f>
        <v>0</v>
      </c>
      <c r="AB45" s="371">
        <f t="shared" ref="AB45:AD45" si="78">AB46+SUM(AB51:AB60)</f>
        <v>0</v>
      </c>
      <c r="AC45" s="319">
        <f t="shared" ref="AC45" si="79">AC46+SUM(AC51:AC60)</f>
        <v>0</v>
      </c>
      <c r="AD45" s="512">
        <f t="shared" si="78"/>
        <v>0</v>
      </c>
      <c r="AE45" s="355">
        <f t="shared" si="77"/>
        <v>0</v>
      </c>
      <c r="AF45" s="319">
        <f t="shared" si="76"/>
        <v>0</v>
      </c>
    </row>
    <row r="46" spans="1:32" s="59" customFormat="1" ht="30" x14ac:dyDescent="0.2">
      <c r="A46" s="56">
        <f>ROW()</f>
        <v>46</v>
      </c>
      <c r="B46" s="58" t="s">
        <v>106</v>
      </c>
      <c r="C46" s="533" t="s">
        <v>19</v>
      </c>
      <c r="D46" s="352">
        <f>SUM(D47:D50)</f>
        <v>0</v>
      </c>
      <c r="E46" s="353">
        <f>SUM(E47:E50)</f>
        <v>0</v>
      </c>
      <c r="F46" s="318">
        <f>SUM(F47:F50)</f>
        <v>0</v>
      </c>
      <c r="G46" s="352">
        <f t="shared" ref="G46:X46" si="80">SUM(G47:G50)</f>
        <v>0</v>
      </c>
      <c r="H46" s="353">
        <f t="shared" si="80"/>
        <v>0</v>
      </c>
      <c r="I46" s="318">
        <f t="shared" si="80"/>
        <v>0</v>
      </c>
      <c r="J46" s="352">
        <f t="shared" si="80"/>
        <v>0</v>
      </c>
      <c r="K46" s="353">
        <f t="shared" si="80"/>
        <v>0</v>
      </c>
      <c r="L46" s="318">
        <f t="shared" si="80"/>
        <v>0</v>
      </c>
      <c r="M46" s="352">
        <f t="shared" si="80"/>
        <v>0</v>
      </c>
      <c r="N46" s="353">
        <f t="shared" si="80"/>
        <v>0</v>
      </c>
      <c r="O46" s="318">
        <f t="shared" si="80"/>
        <v>0</v>
      </c>
      <c r="P46" s="352">
        <f t="shared" si="80"/>
        <v>0</v>
      </c>
      <c r="Q46" s="353">
        <f t="shared" si="80"/>
        <v>0</v>
      </c>
      <c r="R46" s="318">
        <f t="shared" si="80"/>
        <v>0</v>
      </c>
      <c r="S46" s="352">
        <f t="shared" si="80"/>
        <v>0</v>
      </c>
      <c r="T46" s="353">
        <f t="shared" si="80"/>
        <v>0</v>
      </c>
      <c r="U46" s="318">
        <f t="shared" si="80"/>
        <v>0</v>
      </c>
      <c r="V46" s="320">
        <f t="shared" si="80"/>
        <v>0</v>
      </c>
      <c r="W46" s="353">
        <f t="shared" si="80"/>
        <v>0</v>
      </c>
      <c r="X46" s="372">
        <f t="shared" si="80"/>
        <v>0</v>
      </c>
      <c r="Y46" s="320">
        <f t="shared" ref="Y46:AF46" si="81">SUM(Y47:Y50)</f>
        <v>0</v>
      </c>
      <c r="Z46" s="318">
        <f t="shared" si="81"/>
        <v>0</v>
      </c>
      <c r="AA46" s="361">
        <f t="shared" ref="AA46:AE46" si="82">SUM(AA47:AA50)</f>
        <v>0</v>
      </c>
      <c r="AB46" s="372">
        <f t="shared" ref="AB46:AC46" si="83">SUM(AB47:AB50)</f>
        <v>0</v>
      </c>
      <c r="AC46" s="318">
        <f t="shared" si="83"/>
        <v>0</v>
      </c>
      <c r="AD46" s="511">
        <f t="shared" si="82"/>
        <v>0</v>
      </c>
      <c r="AE46" s="362">
        <f t="shared" si="82"/>
        <v>0</v>
      </c>
      <c r="AF46" s="318">
        <f t="shared" si="81"/>
        <v>0</v>
      </c>
    </row>
    <row r="47" spans="1:32" s="59" customFormat="1" ht="30" x14ac:dyDescent="0.2">
      <c r="A47" s="56">
        <f>ROW()</f>
        <v>47</v>
      </c>
      <c r="B47" s="57" t="s">
        <v>107</v>
      </c>
      <c r="C47" s="533" t="s">
        <v>518</v>
      </c>
      <c r="D47" s="316"/>
      <c r="E47" s="313"/>
      <c r="F47" s="318">
        <f t="shared" ref="F47:F60" si="84">D47+E47</f>
        <v>0</v>
      </c>
      <c r="G47" s="316"/>
      <c r="H47" s="313"/>
      <c r="I47" s="318">
        <f t="shared" ref="I47:I60" si="85">G47+H47</f>
        <v>0</v>
      </c>
      <c r="J47" s="316"/>
      <c r="K47" s="313"/>
      <c r="L47" s="318">
        <f t="shared" ref="L47:L60" si="86">J47+K47</f>
        <v>0</v>
      </c>
      <c r="M47" s="316"/>
      <c r="N47" s="313"/>
      <c r="O47" s="318">
        <f t="shared" ref="O47:O60" si="87">M47+N47</f>
        <v>0</v>
      </c>
      <c r="P47" s="316"/>
      <c r="Q47" s="313"/>
      <c r="R47" s="318">
        <f t="shared" ref="R47:R60" si="88">P47+Q47</f>
        <v>0</v>
      </c>
      <c r="S47" s="316"/>
      <c r="T47" s="313"/>
      <c r="U47" s="318">
        <f t="shared" ref="U47:U60" si="89">S47+T47</f>
        <v>0</v>
      </c>
      <c r="V47" s="320">
        <f t="shared" ref="V47:V60" si="90">SUMIF($D$9:$U$9,"Summe",D47:U47)</f>
        <v>0</v>
      </c>
      <c r="W47" s="313"/>
      <c r="X47" s="372">
        <f t="shared" ref="X47:X60" si="91">V47-W47</f>
        <v>0</v>
      </c>
      <c r="Y47" s="320">
        <f t="shared" ref="Y47:Y60" si="92">SUMIF($D$9:$U$9,"direkte Zuordnung",D47:U47)</f>
        <v>0</v>
      </c>
      <c r="Z47" s="318">
        <f t="shared" ref="Z47:Z60" si="93">SUMIF($D$9:$U$9,"indirekte Zuordnung",D47:U47)</f>
        <v>0</v>
      </c>
      <c r="AA47" s="361">
        <f t="shared" ref="AA47:AA60" si="94">SUMIF($D$3:$U$3,"Stromnetz - direkt",D47:U47)</f>
        <v>0</v>
      </c>
      <c r="AB47" s="372">
        <f t="shared" ref="AB47:AB60" si="95">SUMIF($D$3:$U$3,"Stromnetz - indirekt",D47:U47)</f>
        <v>0</v>
      </c>
      <c r="AC47" s="318">
        <f t="shared" ref="AC47:AC60" si="96">AA47+AB47</f>
        <v>0</v>
      </c>
      <c r="AD47" s="511">
        <f t="shared" ref="AD47:AD60" si="97">SUMIF($D$3:$U$3,"Gasnetz - direkt",D47:U47)</f>
        <v>0</v>
      </c>
      <c r="AE47" s="362">
        <f t="shared" ref="AE47:AE60" si="98">SUMIF($D$3:$U$3,"Gasnetz - indirekt",D47:U47)</f>
        <v>0</v>
      </c>
      <c r="AF47" s="318">
        <f t="shared" ref="AF47:AF60" si="99">AD47+AE47</f>
        <v>0</v>
      </c>
    </row>
    <row r="48" spans="1:32" s="59" customFormat="1" x14ac:dyDescent="0.2">
      <c r="A48" s="56">
        <f>ROW()</f>
        <v>48</v>
      </c>
      <c r="B48" s="57" t="s">
        <v>108</v>
      </c>
      <c r="C48" s="533" t="s">
        <v>109</v>
      </c>
      <c r="D48" s="316"/>
      <c r="E48" s="313"/>
      <c r="F48" s="318">
        <f t="shared" si="84"/>
        <v>0</v>
      </c>
      <c r="G48" s="316"/>
      <c r="H48" s="313"/>
      <c r="I48" s="318">
        <f t="shared" si="85"/>
        <v>0</v>
      </c>
      <c r="J48" s="316"/>
      <c r="K48" s="313"/>
      <c r="L48" s="318">
        <f t="shared" si="86"/>
        <v>0</v>
      </c>
      <c r="M48" s="316"/>
      <c r="N48" s="313"/>
      <c r="O48" s="318">
        <f t="shared" si="87"/>
        <v>0</v>
      </c>
      <c r="P48" s="316"/>
      <c r="Q48" s="313"/>
      <c r="R48" s="318">
        <f t="shared" si="88"/>
        <v>0</v>
      </c>
      <c r="S48" s="316"/>
      <c r="T48" s="313"/>
      <c r="U48" s="318">
        <f t="shared" si="89"/>
        <v>0</v>
      </c>
      <c r="V48" s="320">
        <f t="shared" si="90"/>
        <v>0</v>
      </c>
      <c r="W48" s="313"/>
      <c r="X48" s="372">
        <f t="shared" si="91"/>
        <v>0</v>
      </c>
      <c r="Y48" s="320">
        <f t="shared" si="92"/>
        <v>0</v>
      </c>
      <c r="Z48" s="318">
        <f t="shared" si="93"/>
        <v>0</v>
      </c>
      <c r="AA48" s="361">
        <f t="shared" si="94"/>
        <v>0</v>
      </c>
      <c r="AB48" s="372">
        <f t="shared" si="95"/>
        <v>0</v>
      </c>
      <c r="AC48" s="318">
        <f t="shared" si="96"/>
        <v>0</v>
      </c>
      <c r="AD48" s="511">
        <f t="shared" si="97"/>
        <v>0</v>
      </c>
      <c r="AE48" s="362">
        <f t="shared" si="98"/>
        <v>0</v>
      </c>
      <c r="AF48" s="318">
        <f t="shared" si="99"/>
        <v>0</v>
      </c>
    </row>
    <row r="49" spans="1:32" s="59" customFormat="1" ht="45" x14ac:dyDescent="0.2">
      <c r="A49" s="56">
        <f>ROW()</f>
        <v>49</v>
      </c>
      <c r="B49" s="57" t="s">
        <v>110</v>
      </c>
      <c r="C49" s="533" t="s">
        <v>428</v>
      </c>
      <c r="D49" s="316"/>
      <c r="E49" s="313"/>
      <c r="F49" s="318">
        <f t="shared" ref="F49" si="100">D49+E49</f>
        <v>0</v>
      </c>
      <c r="G49" s="316"/>
      <c r="H49" s="313"/>
      <c r="I49" s="318">
        <f t="shared" ref="I49" si="101">G49+H49</f>
        <v>0</v>
      </c>
      <c r="J49" s="316"/>
      <c r="K49" s="313"/>
      <c r="L49" s="318">
        <f t="shared" ref="L49" si="102">J49+K49</f>
        <v>0</v>
      </c>
      <c r="M49" s="316"/>
      <c r="N49" s="313"/>
      <c r="O49" s="318">
        <f t="shared" ref="O49" si="103">M49+N49</f>
        <v>0</v>
      </c>
      <c r="P49" s="316"/>
      <c r="Q49" s="313"/>
      <c r="R49" s="318">
        <f t="shared" ref="R49" si="104">P49+Q49</f>
        <v>0</v>
      </c>
      <c r="S49" s="316"/>
      <c r="T49" s="313"/>
      <c r="U49" s="318">
        <f t="shared" ref="U49" si="105">S49+T49</f>
        <v>0</v>
      </c>
      <c r="V49" s="320">
        <f t="shared" ref="V49" si="106">SUMIF($D$9:$U$9,"Summe",D49:U49)</f>
        <v>0</v>
      </c>
      <c r="W49" s="313"/>
      <c r="X49" s="372">
        <f t="shared" ref="X49" si="107">V49-W49</f>
        <v>0</v>
      </c>
      <c r="Y49" s="320">
        <f t="shared" ref="Y49" si="108">SUMIF($D$9:$U$9,"direkte Zuordnung",D49:U49)</f>
        <v>0</v>
      </c>
      <c r="Z49" s="318">
        <f t="shared" ref="Z49" si="109">SUMIF($D$9:$U$9,"indirekte Zuordnung",D49:U49)</f>
        <v>0</v>
      </c>
      <c r="AA49" s="361">
        <f t="shared" ref="AA49" si="110">SUMIF($D$3:$U$3,"Stromnetz - direkt",D49:U49)</f>
        <v>0</v>
      </c>
      <c r="AB49" s="372">
        <f t="shared" ref="AB49" si="111">SUMIF($D$3:$U$3,"Stromnetz - indirekt",D49:U49)</f>
        <v>0</v>
      </c>
      <c r="AC49" s="318">
        <f t="shared" ref="AC49" si="112">AA49+AB49</f>
        <v>0</v>
      </c>
      <c r="AD49" s="511">
        <f t="shared" ref="AD49" si="113">SUMIF($D$3:$U$3,"Gasnetz - direkt",D49:U49)</f>
        <v>0</v>
      </c>
      <c r="AE49" s="362">
        <f t="shared" ref="AE49" si="114">SUMIF($D$3:$U$3,"Gasnetz - indirekt",D49:U49)</f>
        <v>0</v>
      </c>
      <c r="AF49" s="318">
        <f t="shared" ref="AF49" si="115">AD49+AE49</f>
        <v>0</v>
      </c>
    </row>
    <row r="50" spans="1:32" s="59" customFormat="1" x14ac:dyDescent="0.2">
      <c r="A50" s="56">
        <f>ROW()</f>
        <v>50</v>
      </c>
      <c r="B50" s="57" t="s">
        <v>520</v>
      </c>
      <c r="C50" s="533" t="s">
        <v>519</v>
      </c>
      <c r="D50" s="316"/>
      <c r="E50" s="313"/>
      <c r="F50" s="318">
        <f>D50+E50</f>
        <v>0</v>
      </c>
      <c r="G50" s="316"/>
      <c r="H50" s="313"/>
      <c r="I50" s="318">
        <f t="shared" si="85"/>
        <v>0</v>
      </c>
      <c r="J50" s="316"/>
      <c r="K50" s="313"/>
      <c r="L50" s="318">
        <f t="shared" si="86"/>
        <v>0</v>
      </c>
      <c r="M50" s="316"/>
      <c r="N50" s="313"/>
      <c r="O50" s="318">
        <f t="shared" si="87"/>
        <v>0</v>
      </c>
      <c r="P50" s="316"/>
      <c r="Q50" s="313"/>
      <c r="R50" s="318">
        <f t="shared" si="88"/>
        <v>0</v>
      </c>
      <c r="S50" s="316"/>
      <c r="T50" s="313"/>
      <c r="U50" s="318">
        <f t="shared" si="89"/>
        <v>0</v>
      </c>
      <c r="V50" s="320">
        <f t="shared" si="90"/>
        <v>0</v>
      </c>
      <c r="W50" s="313"/>
      <c r="X50" s="372">
        <f t="shared" si="91"/>
        <v>0</v>
      </c>
      <c r="Y50" s="320">
        <f t="shared" si="92"/>
        <v>0</v>
      </c>
      <c r="Z50" s="318">
        <f t="shared" si="93"/>
        <v>0</v>
      </c>
      <c r="AA50" s="361">
        <f t="shared" si="94"/>
        <v>0</v>
      </c>
      <c r="AB50" s="372">
        <f t="shared" si="95"/>
        <v>0</v>
      </c>
      <c r="AC50" s="318">
        <f t="shared" si="96"/>
        <v>0</v>
      </c>
      <c r="AD50" s="511">
        <f t="shared" si="97"/>
        <v>0</v>
      </c>
      <c r="AE50" s="362">
        <f t="shared" si="98"/>
        <v>0</v>
      </c>
      <c r="AF50" s="318">
        <f t="shared" si="99"/>
        <v>0</v>
      </c>
    </row>
    <row r="51" spans="1:32" s="59" customFormat="1" ht="30" x14ac:dyDescent="0.2">
      <c r="A51" s="56">
        <f>ROW()</f>
        <v>51</v>
      </c>
      <c r="B51" s="58" t="s">
        <v>111</v>
      </c>
      <c r="C51" s="533" t="s">
        <v>429</v>
      </c>
      <c r="D51" s="316"/>
      <c r="E51" s="313"/>
      <c r="F51" s="318">
        <f t="shared" si="84"/>
        <v>0</v>
      </c>
      <c r="G51" s="316"/>
      <c r="H51" s="313"/>
      <c r="I51" s="318">
        <f t="shared" si="85"/>
        <v>0</v>
      </c>
      <c r="J51" s="316"/>
      <c r="K51" s="313"/>
      <c r="L51" s="318">
        <f t="shared" si="86"/>
        <v>0</v>
      </c>
      <c r="M51" s="316"/>
      <c r="N51" s="313"/>
      <c r="O51" s="318">
        <f t="shared" si="87"/>
        <v>0</v>
      </c>
      <c r="P51" s="316"/>
      <c r="Q51" s="313"/>
      <c r="R51" s="318">
        <f t="shared" si="88"/>
        <v>0</v>
      </c>
      <c r="S51" s="316"/>
      <c r="T51" s="313"/>
      <c r="U51" s="318">
        <f t="shared" si="89"/>
        <v>0</v>
      </c>
      <c r="V51" s="320">
        <f t="shared" si="90"/>
        <v>0</v>
      </c>
      <c r="W51" s="313"/>
      <c r="X51" s="372">
        <f t="shared" si="91"/>
        <v>0</v>
      </c>
      <c r="Y51" s="320">
        <f t="shared" si="92"/>
        <v>0</v>
      </c>
      <c r="Z51" s="318">
        <f t="shared" si="93"/>
        <v>0</v>
      </c>
      <c r="AA51" s="361">
        <f t="shared" si="94"/>
        <v>0</v>
      </c>
      <c r="AB51" s="372">
        <f t="shared" si="95"/>
        <v>0</v>
      </c>
      <c r="AC51" s="318">
        <f t="shared" si="96"/>
        <v>0</v>
      </c>
      <c r="AD51" s="511">
        <f t="shared" si="97"/>
        <v>0</v>
      </c>
      <c r="AE51" s="362">
        <f t="shared" si="98"/>
        <v>0</v>
      </c>
      <c r="AF51" s="318">
        <f t="shared" si="99"/>
        <v>0</v>
      </c>
    </row>
    <row r="52" spans="1:32" s="59" customFormat="1" ht="30" x14ac:dyDescent="0.2">
      <c r="A52" s="56">
        <f>ROW()</f>
        <v>52</v>
      </c>
      <c r="B52" s="58" t="s">
        <v>112</v>
      </c>
      <c r="C52" s="533" t="s">
        <v>430</v>
      </c>
      <c r="D52" s="316"/>
      <c r="E52" s="313"/>
      <c r="F52" s="318">
        <f t="shared" si="84"/>
        <v>0</v>
      </c>
      <c r="G52" s="316"/>
      <c r="H52" s="313"/>
      <c r="I52" s="318">
        <f t="shared" si="85"/>
        <v>0</v>
      </c>
      <c r="J52" s="316"/>
      <c r="K52" s="313"/>
      <c r="L52" s="318">
        <f t="shared" si="86"/>
        <v>0</v>
      </c>
      <c r="M52" s="316"/>
      <c r="N52" s="313"/>
      <c r="O52" s="318">
        <f t="shared" si="87"/>
        <v>0</v>
      </c>
      <c r="P52" s="316"/>
      <c r="Q52" s="313"/>
      <c r="R52" s="318">
        <f t="shared" si="88"/>
        <v>0</v>
      </c>
      <c r="S52" s="316"/>
      <c r="T52" s="313"/>
      <c r="U52" s="318">
        <f t="shared" si="89"/>
        <v>0</v>
      </c>
      <c r="V52" s="320">
        <f t="shared" si="90"/>
        <v>0</v>
      </c>
      <c r="W52" s="313"/>
      <c r="X52" s="372">
        <f t="shared" si="91"/>
        <v>0</v>
      </c>
      <c r="Y52" s="320">
        <f t="shared" si="92"/>
        <v>0</v>
      </c>
      <c r="Z52" s="318">
        <f t="shared" si="93"/>
        <v>0</v>
      </c>
      <c r="AA52" s="361">
        <f t="shared" si="94"/>
        <v>0</v>
      </c>
      <c r="AB52" s="372">
        <f t="shared" si="95"/>
        <v>0</v>
      </c>
      <c r="AC52" s="318">
        <f t="shared" si="96"/>
        <v>0</v>
      </c>
      <c r="AD52" s="511">
        <f t="shared" si="97"/>
        <v>0</v>
      </c>
      <c r="AE52" s="362">
        <f t="shared" si="98"/>
        <v>0</v>
      </c>
      <c r="AF52" s="318">
        <f t="shared" si="99"/>
        <v>0</v>
      </c>
    </row>
    <row r="53" spans="1:32" s="59" customFormat="1" x14ac:dyDescent="0.2">
      <c r="A53" s="56">
        <f>ROW()</f>
        <v>53</v>
      </c>
      <c r="B53" s="58" t="s">
        <v>113</v>
      </c>
      <c r="C53" s="533" t="s">
        <v>503</v>
      </c>
      <c r="D53" s="316"/>
      <c r="E53" s="313"/>
      <c r="F53" s="318">
        <f t="shared" ref="F53:F56" si="116">D53+E53</f>
        <v>0</v>
      </c>
      <c r="G53" s="316"/>
      <c r="H53" s="313"/>
      <c r="I53" s="318">
        <f t="shared" ref="I53:I56" si="117">G53+H53</f>
        <v>0</v>
      </c>
      <c r="J53" s="316"/>
      <c r="K53" s="313"/>
      <c r="L53" s="318">
        <f t="shared" ref="L53:L56" si="118">J53+K53</f>
        <v>0</v>
      </c>
      <c r="M53" s="316"/>
      <c r="N53" s="313"/>
      <c r="O53" s="318">
        <f t="shared" ref="O53:O56" si="119">M53+N53</f>
        <v>0</v>
      </c>
      <c r="P53" s="316"/>
      <c r="Q53" s="313"/>
      <c r="R53" s="318">
        <f t="shared" ref="R53:R56" si="120">P53+Q53</f>
        <v>0</v>
      </c>
      <c r="S53" s="316"/>
      <c r="T53" s="313"/>
      <c r="U53" s="318">
        <f t="shared" ref="U53:U56" si="121">S53+T53</f>
        <v>0</v>
      </c>
      <c r="V53" s="320">
        <f t="shared" ref="V53:V56" si="122">SUMIF($D$9:$U$9,"Summe",D53:U53)</f>
        <v>0</v>
      </c>
      <c r="W53" s="313"/>
      <c r="X53" s="372">
        <f t="shared" ref="X53:X56" si="123">V53-W53</f>
        <v>0</v>
      </c>
      <c r="Y53" s="320">
        <f t="shared" ref="Y53:Y56" si="124">SUMIF($D$9:$U$9,"direkte Zuordnung",D53:U53)</f>
        <v>0</v>
      </c>
      <c r="Z53" s="318">
        <f t="shared" ref="Z53:Z56" si="125">SUMIF($D$9:$U$9,"indirekte Zuordnung",D53:U53)</f>
        <v>0</v>
      </c>
      <c r="AA53" s="361">
        <f t="shared" ref="AA53:AA56" si="126">SUMIF($D$3:$U$3,"Stromnetz - direkt",D53:U53)</f>
        <v>0</v>
      </c>
      <c r="AB53" s="372">
        <f t="shared" ref="AB53:AB56" si="127">SUMIF($D$3:$U$3,"Stromnetz - indirekt",D53:U53)</f>
        <v>0</v>
      </c>
      <c r="AC53" s="318">
        <f t="shared" ref="AC53:AC56" si="128">AA53+AB53</f>
        <v>0</v>
      </c>
      <c r="AD53" s="511">
        <f t="shared" si="97"/>
        <v>0</v>
      </c>
      <c r="AE53" s="362">
        <f t="shared" si="98"/>
        <v>0</v>
      </c>
      <c r="AF53" s="318">
        <f t="shared" ref="AF53:AF56" si="129">AD53+AE53</f>
        <v>0</v>
      </c>
    </row>
    <row r="54" spans="1:32" s="59" customFormat="1" x14ac:dyDescent="0.2">
      <c r="A54" s="56">
        <f>ROW()</f>
        <v>54</v>
      </c>
      <c r="B54" s="58" t="s">
        <v>114</v>
      </c>
      <c r="C54" s="533" t="s">
        <v>504</v>
      </c>
      <c r="D54" s="316"/>
      <c r="E54" s="313"/>
      <c r="F54" s="318">
        <f t="shared" si="116"/>
        <v>0</v>
      </c>
      <c r="G54" s="316"/>
      <c r="H54" s="313"/>
      <c r="I54" s="318">
        <f t="shared" si="117"/>
        <v>0</v>
      </c>
      <c r="J54" s="316"/>
      <c r="K54" s="313"/>
      <c r="L54" s="318">
        <f t="shared" si="118"/>
        <v>0</v>
      </c>
      <c r="M54" s="316"/>
      <c r="N54" s="313"/>
      <c r="O54" s="318">
        <f t="shared" si="119"/>
        <v>0</v>
      </c>
      <c r="P54" s="316"/>
      <c r="Q54" s="313"/>
      <c r="R54" s="318">
        <f t="shared" si="120"/>
        <v>0</v>
      </c>
      <c r="S54" s="316"/>
      <c r="T54" s="313"/>
      <c r="U54" s="318">
        <f t="shared" si="121"/>
        <v>0</v>
      </c>
      <c r="V54" s="320">
        <f t="shared" si="122"/>
        <v>0</v>
      </c>
      <c r="W54" s="313"/>
      <c r="X54" s="372">
        <f t="shared" si="123"/>
        <v>0</v>
      </c>
      <c r="Y54" s="320">
        <f t="shared" si="124"/>
        <v>0</v>
      </c>
      <c r="Z54" s="318">
        <f t="shared" si="125"/>
        <v>0</v>
      </c>
      <c r="AA54" s="361">
        <f t="shared" si="126"/>
        <v>0</v>
      </c>
      <c r="AB54" s="372">
        <f t="shared" si="127"/>
        <v>0</v>
      </c>
      <c r="AC54" s="318">
        <f t="shared" si="128"/>
        <v>0</v>
      </c>
      <c r="AD54" s="511">
        <f t="shared" si="97"/>
        <v>0</v>
      </c>
      <c r="AE54" s="362">
        <f t="shared" si="98"/>
        <v>0</v>
      </c>
      <c r="AF54" s="318">
        <f t="shared" si="129"/>
        <v>0</v>
      </c>
    </row>
    <row r="55" spans="1:32" s="55" customFormat="1" ht="15.75" x14ac:dyDescent="0.25">
      <c r="A55" s="56">
        <f>ROW()</f>
        <v>55</v>
      </c>
      <c r="B55" s="57" t="s">
        <v>115</v>
      </c>
      <c r="C55" s="533" t="s">
        <v>22</v>
      </c>
      <c r="D55" s="316"/>
      <c r="E55" s="313"/>
      <c r="F55" s="318">
        <f t="shared" si="116"/>
        <v>0</v>
      </c>
      <c r="G55" s="316"/>
      <c r="H55" s="313"/>
      <c r="I55" s="318">
        <f t="shared" si="117"/>
        <v>0</v>
      </c>
      <c r="J55" s="316"/>
      <c r="K55" s="313"/>
      <c r="L55" s="318">
        <f t="shared" si="118"/>
        <v>0</v>
      </c>
      <c r="M55" s="316"/>
      <c r="N55" s="313"/>
      <c r="O55" s="318">
        <f t="shared" si="119"/>
        <v>0</v>
      </c>
      <c r="P55" s="316"/>
      <c r="Q55" s="313"/>
      <c r="R55" s="318">
        <f t="shared" si="120"/>
        <v>0</v>
      </c>
      <c r="S55" s="316"/>
      <c r="T55" s="313"/>
      <c r="U55" s="318">
        <f t="shared" si="121"/>
        <v>0</v>
      </c>
      <c r="V55" s="320">
        <f t="shared" si="122"/>
        <v>0</v>
      </c>
      <c r="W55" s="313"/>
      <c r="X55" s="372">
        <f t="shared" si="123"/>
        <v>0</v>
      </c>
      <c r="Y55" s="320">
        <f t="shared" si="124"/>
        <v>0</v>
      </c>
      <c r="Z55" s="318">
        <f t="shared" si="125"/>
        <v>0</v>
      </c>
      <c r="AA55" s="361">
        <f t="shared" si="126"/>
        <v>0</v>
      </c>
      <c r="AB55" s="372">
        <f t="shared" si="127"/>
        <v>0</v>
      </c>
      <c r="AC55" s="318">
        <f t="shared" si="128"/>
        <v>0</v>
      </c>
      <c r="AD55" s="511">
        <f t="shared" si="97"/>
        <v>0</v>
      </c>
      <c r="AE55" s="362">
        <f t="shared" si="98"/>
        <v>0</v>
      </c>
      <c r="AF55" s="318">
        <f t="shared" si="129"/>
        <v>0</v>
      </c>
    </row>
    <row r="56" spans="1:32" s="55" customFormat="1" ht="15.75" x14ac:dyDescent="0.25">
      <c r="A56" s="56">
        <f>ROW()</f>
        <v>56</v>
      </c>
      <c r="B56" s="57" t="s">
        <v>116</v>
      </c>
      <c r="C56" s="533" t="s">
        <v>505</v>
      </c>
      <c r="D56" s="316"/>
      <c r="E56" s="313"/>
      <c r="F56" s="318">
        <f t="shared" si="116"/>
        <v>0</v>
      </c>
      <c r="G56" s="316"/>
      <c r="H56" s="313"/>
      <c r="I56" s="318">
        <f t="shared" si="117"/>
        <v>0</v>
      </c>
      <c r="J56" s="316"/>
      <c r="K56" s="313"/>
      <c r="L56" s="318">
        <f t="shared" si="118"/>
        <v>0</v>
      </c>
      <c r="M56" s="316"/>
      <c r="N56" s="313"/>
      <c r="O56" s="318">
        <f t="shared" si="119"/>
        <v>0</v>
      </c>
      <c r="P56" s="316"/>
      <c r="Q56" s="313"/>
      <c r="R56" s="318">
        <f t="shared" si="120"/>
        <v>0</v>
      </c>
      <c r="S56" s="316"/>
      <c r="T56" s="313"/>
      <c r="U56" s="318">
        <f t="shared" si="121"/>
        <v>0</v>
      </c>
      <c r="V56" s="320">
        <f t="shared" si="122"/>
        <v>0</v>
      </c>
      <c r="W56" s="313"/>
      <c r="X56" s="372">
        <f t="shared" si="123"/>
        <v>0</v>
      </c>
      <c r="Y56" s="320">
        <f t="shared" si="124"/>
        <v>0</v>
      </c>
      <c r="Z56" s="318">
        <f t="shared" si="125"/>
        <v>0</v>
      </c>
      <c r="AA56" s="361">
        <f t="shared" si="126"/>
        <v>0</v>
      </c>
      <c r="AB56" s="372">
        <f t="shared" si="127"/>
        <v>0</v>
      </c>
      <c r="AC56" s="318">
        <f t="shared" si="128"/>
        <v>0</v>
      </c>
      <c r="AD56" s="511">
        <f t="shared" si="97"/>
        <v>0</v>
      </c>
      <c r="AE56" s="362">
        <f t="shared" si="98"/>
        <v>0</v>
      </c>
      <c r="AF56" s="318">
        <f t="shared" si="129"/>
        <v>0</v>
      </c>
    </row>
    <row r="57" spans="1:32" s="59" customFormat="1" ht="30" x14ac:dyDescent="0.2">
      <c r="A57" s="56">
        <f>ROW()</f>
        <v>57</v>
      </c>
      <c r="B57" s="57" t="s">
        <v>432</v>
      </c>
      <c r="C57" s="533" t="s">
        <v>23</v>
      </c>
      <c r="D57" s="316"/>
      <c r="E57" s="313"/>
      <c r="F57" s="318">
        <f t="shared" si="84"/>
        <v>0</v>
      </c>
      <c r="G57" s="316"/>
      <c r="H57" s="313"/>
      <c r="I57" s="318">
        <f t="shared" si="85"/>
        <v>0</v>
      </c>
      <c r="J57" s="316"/>
      <c r="K57" s="313"/>
      <c r="L57" s="318">
        <f t="shared" si="86"/>
        <v>0</v>
      </c>
      <c r="M57" s="316"/>
      <c r="N57" s="313"/>
      <c r="O57" s="318">
        <f t="shared" si="87"/>
        <v>0</v>
      </c>
      <c r="P57" s="316"/>
      <c r="Q57" s="313"/>
      <c r="R57" s="318">
        <f t="shared" si="88"/>
        <v>0</v>
      </c>
      <c r="S57" s="316"/>
      <c r="T57" s="313"/>
      <c r="U57" s="318">
        <f t="shared" si="89"/>
        <v>0</v>
      </c>
      <c r="V57" s="320">
        <f t="shared" si="90"/>
        <v>0</v>
      </c>
      <c r="W57" s="313"/>
      <c r="X57" s="372">
        <f t="shared" si="91"/>
        <v>0</v>
      </c>
      <c r="Y57" s="320">
        <f t="shared" si="92"/>
        <v>0</v>
      </c>
      <c r="Z57" s="318">
        <f t="shared" si="93"/>
        <v>0</v>
      </c>
      <c r="AA57" s="361">
        <f t="shared" si="94"/>
        <v>0</v>
      </c>
      <c r="AB57" s="372">
        <f t="shared" si="95"/>
        <v>0</v>
      </c>
      <c r="AC57" s="318">
        <f t="shared" si="96"/>
        <v>0</v>
      </c>
      <c r="AD57" s="511">
        <f t="shared" si="97"/>
        <v>0</v>
      </c>
      <c r="AE57" s="362">
        <f t="shared" si="98"/>
        <v>0</v>
      </c>
      <c r="AF57" s="318">
        <f t="shared" si="99"/>
        <v>0</v>
      </c>
    </row>
    <row r="58" spans="1:32" s="59" customFormat="1" ht="30" x14ac:dyDescent="0.2">
      <c r="A58" s="56">
        <f>ROW()</f>
        <v>58</v>
      </c>
      <c r="B58" s="57" t="s">
        <v>506</v>
      </c>
      <c r="C58" s="533" t="s">
        <v>24</v>
      </c>
      <c r="D58" s="316"/>
      <c r="E58" s="313"/>
      <c r="F58" s="318">
        <f t="shared" si="84"/>
        <v>0</v>
      </c>
      <c r="G58" s="316"/>
      <c r="H58" s="313"/>
      <c r="I58" s="318">
        <f t="shared" si="85"/>
        <v>0</v>
      </c>
      <c r="J58" s="316"/>
      <c r="K58" s="313"/>
      <c r="L58" s="318">
        <f t="shared" si="86"/>
        <v>0</v>
      </c>
      <c r="M58" s="316"/>
      <c r="N58" s="313"/>
      <c r="O58" s="318">
        <f t="shared" si="87"/>
        <v>0</v>
      </c>
      <c r="P58" s="316"/>
      <c r="Q58" s="313"/>
      <c r="R58" s="318">
        <f t="shared" si="88"/>
        <v>0</v>
      </c>
      <c r="S58" s="316"/>
      <c r="T58" s="313"/>
      <c r="U58" s="318">
        <f t="shared" si="89"/>
        <v>0</v>
      </c>
      <c r="V58" s="320">
        <f t="shared" si="90"/>
        <v>0</v>
      </c>
      <c r="W58" s="313"/>
      <c r="X58" s="372">
        <f t="shared" si="91"/>
        <v>0</v>
      </c>
      <c r="Y58" s="320">
        <f t="shared" si="92"/>
        <v>0</v>
      </c>
      <c r="Z58" s="318">
        <f t="shared" si="93"/>
        <v>0</v>
      </c>
      <c r="AA58" s="361">
        <f t="shared" si="94"/>
        <v>0</v>
      </c>
      <c r="AB58" s="372">
        <f t="shared" si="95"/>
        <v>0</v>
      </c>
      <c r="AC58" s="318">
        <f t="shared" si="96"/>
        <v>0</v>
      </c>
      <c r="AD58" s="511">
        <f t="shared" si="97"/>
        <v>0</v>
      </c>
      <c r="AE58" s="362">
        <f t="shared" si="98"/>
        <v>0</v>
      </c>
      <c r="AF58" s="318">
        <f t="shared" si="99"/>
        <v>0</v>
      </c>
    </row>
    <row r="59" spans="1:32" s="55" customFormat="1" ht="15.75" x14ac:dyDescent="0.25">
      <c r="A59" s="56">
        <f>ROW()</f>
        <v>59</v>
      </c>
      <c r="B59" s="57" t="s">
        <v>507</v>
      </c>
      <c r="C59" s="533" t="s">
        <v>431</v>
      </c>
      <c r="D59" s="316"/>
      <c r="E59" s="313"/>
      <c r="F59" s="318">
        <f t="shared" si="84"/>
        <v>0</v>
      </c>
      <c r="G59" s="316"/>
      <c r="H59" s="313"/>
      <c r="I59" s="318">
        <f t="shared" si="85"/>
        <v>0</v>
      </c>
      <c r="J59" s="316"/>
      <c r="K59" s="313"/>
      <c r="L59" s="318">
        <f t="shared" si="86"/>
        <v>0</v>
      </c>
      <c r="M59" s="316"/>
      <c r="N59" s="313"/>
      <c r="O59" s="318">
        <f t="shared" si="87"/>
        <v>0</v>
      </c>
      <c r="P59" s="316"/>
      <c r="Q59" s="313"/>
      <c r="R59" s="318">
        <f t="shared" si="88"/>
        <v>0</v>
      </c>
      <c r="S59" s="316"/>
      <c r="T59" s="313"/>
      <c r="U59" s="318">
        <f t="shared" si="89"/>
        <v>0</v>
      </c>
      <c r="V59" s="320">
        <f t="shared" si="90"/>
        <v>0</v>
      </c>
      <c r="W59" s="313"/>
      <c r="X59" s="372">
        <f t="shared" si="91"/>
        <v>0</v>
      </c>
      <c r="Y59" s="320">
        <f t="shared" si="92"/>
        <v>0</v>
      </c>
      <c r="Z59" s="318">
        <f t="shared" si="93"/>
        <v>0</v>
      </c>
      <c r="AA59" s="361">
        <f t="shared" si="94"/>
        <v>0</v>
      </c>
      <c r="AB59" s="372">
        <f t="shared" si="95"/>
        <v>0</v>
      </c>
      <c r="AC59" s="318">
        <f t="shared" si="96"/>
        <v>0</v>
      </c>
      <c r="AD59" s="511">
        <f t="shared" si="97"/>
        <v>0</v>
      </c>
      <c r="AE59" s="362">
        <f t="shared" si="98"/>
        <v>0</v>
      </c>
      <c r="AF59" s="318">
        <f t="shared" si="99"/>
        <v>0</v>
      </c>
    </row>
    <row r="60" spans="1:32" s="59" customFormat="1" x14ac:dyDescent="0.2">
      <c r="A60" s="56">
        <f>ROW()</f>
        <v>60</v>
      </c>
      <c r="B60" s="57" t="s">
        <v>508</v>
      </c>
      <c r="C60" s="533" t="s">
        <v>14</v>
      </c>
      <c r="D60" s="316"/>
      <c r="E60" s="313"/>
      <c r="F60" s="318">
        <f t="shared" si="84"/>
        <v>0</v>
      </c>
      <c r="G60" s="316"/>
      <c r="H60" s="313"/>
      <c r="I60" s="318">
        <f t="shared" si="85"/>
        <v>0</v>
      </c>
      <c r="J60" s="316"/>
      <c r="K60" s="313"/>
      <c r="L60" s="318">
        <f t="shared" si="86"/>
        <v>0</v>
      </c>
      <c r="M60" s="316"/>
      <c r="N60" s="313"/>
      <c r="O60" s="318">
        <f t="shared" si="87"/>
        <v>0</v>
      </c>
      <c r="P60" s="316"/>
      <c r="Q60" s="313"/>
      <c r="R60" s="318">
        <f t="shared" si="88"/>
        <v>0</v>
      </c>
      <c r="S60" s="316"/>
      <c r="T60" s="313"/>
      <c r="U60" s="318">
        <f t="shared" si="89"/>
        <v>0</v>
      </c>
      <c r="V60" s="320">
        <f t="shared" si="90"/>
        <v>0</v>
      </c>
      <c r="W60" s="313"/>
      <c r="X60" s="372">
        <f t="shared" si="91"/>
        <v>0</v>
      </c>
      <c r="Y60" s="320">
        <f t="shared" si="92"/>
        <v>0</v>
      </c>
      <c r="Z60" s="318">
        <f t="shared" si="93"/>
        <v>0</v>
      </c>
      <c r="AA60" s="361">
        <f t="shared" si="94"/>
        <v>0</v>
      </c>
      <c r="AB60" s="372">
        <f t="shared" si="95"/>
        <v>0</v>
      </c>
      <c r="AC60" s="318">
        <f t="shared" si="96"/>
        <v>0</v>
      </c>
      <c r="AD60" s="511">
        <f t="shared" si="97"/>
        <v>0</v>
      </c>
      <c r="AE60" s="362">
        <f t="shared" si="98"/>
        <v>0</v>
      </c>
      <c r="AF60" s="318">
        <f t="shared" si="99"/>
        <v>0</v>
      </c>
    </row>
    <row r="61" spans="1:32" s="59" customFormat="1" ht="15.75" x14ac:dyDescent="0.2">
      <c r="A61" s="56">
        <f>ROW()</f>
        <v>61</v>
      </c>
      <c r="B61" s="60" t="s">
        <v>117</v>
      </c>
      <c r="C61" s="532" t="s">
        <v>118</v>
      </c>
      <c r="D61" s="356">
        <f t="shared" ref="D61:X61" si="130">D62+D63</f>
        <v>0</v>
      </c>
      <c r="E61" s="357">
        <f t="shared" si="130"/>
        <v>0</v>
      </c>
      <c r="F61" s="319">
        <f t="shared" si="130"/>
        <v>0</v>
      </c>
      <c r="G61" s="356">
        <f t="shared" si="130"/>
        <v>0</v>
      </c>
      <c r="H61" s="357">
        <f t="shared" si="130"/>
        <v>0</v>
      </c>
      <c r="I61" s="319">
        <f t="shared" si="130"/>
        <v>0</v>
      </c>
      <c r="J61" s="356">
        <f t="shared" si="130"/>
        <v>0</v>
      </c>
      <c r="K61" s="357">
        <f t="shared" si="130"/>
        <v>0</v>
      </c>
      <c r="L61" s="319">
        <f t="shared" si="130"/>
        <v>0</v>
      </c>
      <c r="M61" s="356">
        <f t="shared" si="130"/>
        <v>0</v>
      </c>
      <c r="N61" s="357">
        <f t="shared" si="130"/>
        <v>0</v>
      </c>
      <c r="O61" s="319">
        <f t="shared" si="130"/>
        <v>0</v>
      </c>
      <c r="P61" s="356">
        <f t="shared" si="130"/>
        <v>0</v>
      </c>
      <c r="Q61" s="357">
        <f t="shared" si="130"/>
        <v>0</v>
      </c>
      <c r="R61" s="319">
        <f t="shared" si="130"/>
        <v>0</v>
      </c>
      <c r="S61" s="356">
        <f t="shared" si="130"/>
        <v>0</v>
      </c>
      <c r="T61" s="357">
        <f t="shared" si="130"/>
        <v>0</v>
      </c>
      <c r="U61" s="319">
        <f t="shared" si="130"/>
        <v>0</v>
      </c>
      <c r="V61" s="321">
        <f t="shared" si="130"/>
        <v>0</v>
      </c>
      <c r="W61" s="357">
        <f t="shared" si="130"/>
        <v>0</v>
      </c>
      <c r="X61" s="371">
        <f t="shared" si="130"/>
        <v>0</v>
      </c>
      <c r="Y61" s="321">
        <f t="shared" ref="Y61:AF61" si="131">Y62+Y63</f>
        <v>0</v>
      </c>
      <c r="Z61" s="319">
        <f t="shared" si="131"/>
        <v>0</v>
      </c>
      <c r="AA61" s="354">
        <f t="shared" ref="AA61:AE61" si="132">AA62+AA63</f>
        <v>0</v>
      </c>
      <c r="AB61" s="371">
        <f t="shared" ref="AB61:AC61" si="133">AB62+AB63</f>
        <v>0</v>
      </c>
      <c r="AC61" s="319">
        <f t="shared" si="133"/>
        <v>0</v>
      </c>
      <c r="AD61" s="512">
        <f t="shared" si="132"/>
        <v>0</v>
      </c>
      <c r="AE61" s="355">
        <f t="shared" si="132"/>
        <v>0</v>
      </c>
      <c r="AF61" s="319">
        <f t="shared" si="131"/>
        <v>0</v>
      </c>
    </row>
    <row r="62" spans="1:32" s="59" customFormat="1" ht="15.75" x14ac:dyDescent="0.2">
      <c r="A62" s="56">
        <f>ROW()</f>
        <v>62</v>
      </c>
      <c r="B62" s="60" t="s">
        <v>119</v>
      </c>
      <c r="C62" s="532" t="s">
        <v>26</v>
      </c>
      <c r="D62" s="317"/>
      <c r="E62" s="314"/>
      <c r="F62" s="319">
        <f>D62+E62</f>
        <v>0</v>
      </c>
      <c r="G62" s="317"/>
      <c r="H62" s="314"/>
      <c r="I62" s="319">
        <f>G62+H62</f>
        <v>0</v>
      </c>
      <c r="J62" s="317"/>
      <c r="K62" s="314"/>
      <c r="L62" s="319">
        <f>J62+K62</f>
        <v>0</v>
      </c>
      <c r="M62" s="317"/>
      <c r="N62" s="314"/>
      <c r="O62" s="319">
        <f>M62+N62</f>
        <v>0</v>
      </c>
      <c r="P62" s="317"/>
      <c r="Q62" s="314"/>
      <c r="R62" s="319">
        <f>P62+Q62</f>
        <v>0</v>
      </c>
      <c r="S62" s="317"/>
      <c r="T62" s="314"/>
      <c r="U62" s="319">
        <f>S62+T62</f>
        <v>0</v>
      </c>
      <c r="V62" s="321">
        <f>SUMIF($D$9:$U$9,"Summe",D62:U62)</f>
        <v>0</v>
      </c>
      <c r="W62" s="314"/>
      <c r="X62" s="371">
        <f>V62-W62</f>
        <v>0</v>
      </c>
      <c r="Y62" s="321">
        <f t="shared" ref="Y62" si="134">SUMIF($D$9:$U$9,"direkte Zuordnung",D62:U62)</f>
        <v>0</v>
      </c>
      <c r="Z62" s="319">
        <f t="shared" ref="Z62" si="135">SUMIF($D$9:$U$9,"indirekte Zuordnung",D62:U62)</f>
        <v>0</v>
      </c>
      <c r="AA62" s="354">
        <f>SUMIF($D$3:$U$3,"Stromnetz - direkt",D62:U62)</f>
        <v>0</v>
      </c>
      <c r="AB62" s="371">
        <f>SUMIF($D$3:$U$3,"Stromnetz - indirekt",D62:U62)</f>
        <v>0</v>
      </c>
      <c r="AC62" s="319">
        <f>AA62+AB62</f>
        <v>0</v>
      </c>
      <c r="AD62" s="512">
        <f>SUMIF($D$3:$U$3,"Gasnetz - direkt",D62:U62)</f>
        <v>0</v>
      </c>
      <c r="AE62" s="355">
        <f>SUMIF($D$3:$U$3,"Gasnetz - indirekt",D62:U62)</f>
        <v>0</v>
      </c>
      <c r="AF62" s="319">
        <f>AD62+AE62</f>
        <v>0</v>
      </c>
    </row>
    <row r="63" spans="1:32" s="59" customFormat="1" ht="31.5" x14ac:dyDescent="0.2">
      <c r="A63" s="56">
        <f>ROW()</f>
        <v>63</v>
      </c>
      <c r="B63" s="60" t="s">
        <v>120</v>
      </c>
      <c r="C63" s="534" t="s">
        <v>121</v>
      </c>
      <c r="D63" s="356">
        <f t="shared" ref="D63:X63" si="136">D64+D65</f>
        <v>0</v>
      </c>
      <c r="E63" s="357">
        <f t="shared" si="136"/>
        <v>0</v>
      </c>
      <c r="F63" s="319">
        <f t="shared" si="136"/>
        <v>0</v>
      </c>
      <c r="G63" s="356">
        <f t="shared" si="136"/>
        <v>0</v>
      </c>
      <c r="H63" s="357">
        <f t="shared" si="136"/>
        <v>0</v>
      </c>
      <c r="I63" s="319">
        <f t="shared" si="136"/>
        <v>0</v>
      </c>
      <c r="J63" s="356">
        <f t="shared" si="136"/>
        <v>0</v>
      </c>
      <c r="K63" s="357">
        <f t="shared" si="136"/>
        <v>0</v>
      </c>
      <c r="L63" s="319">
        <f t="shared" si="136"/>
        <v>0</v>
      </c>
      <c r="M63" s="356">
        <f t="shared" si="136"/>
        <v>0</v>
      </c>
      <c r="N63" s="357">
        <f t="shared" si="136"/>
        <v>0</v>
      </c>
      <c r="O63" s="319">
        <f t="shared" si="136"/>
        <v>0</v>
      </c>
      <c r="P63" s="356">
        <f t="shared" si="136"/>
        <v>0</v>
      </c>
      <c r="Q63" s="357">
        <f t="shared" si="136"/>
        <v>0</v>
      </c>
      <c r="R63" s="319">
        <f t="shared" si="136"/>
        <v>0</v>
      </c>
      <c r="S63" s="356">
        <f t="shared" si="136"/>
        <v>0</v>
      </c>
      <c r="T63" s="357">
        <f t="shared" si="136"/>
        <v>0</v>
      </c>
      <c r="U63" s="319">
        <f t="shared" si="136"/>
        <v>0</v>
      </c>
      <c r="V63" s="321">
        <f t="shared" si="136"/>
        <v>0</v>
      </c>
      <c r="W63" s="357">
        <f t="shared" si="136"/>
        <v>0</v>
      </c>
      <c r="X63" s="371">
        <f t="shared" si="136"/>
        <v>0</v>
      </c>
      <c r="Y63" s="321">
        <f t="shared" ref="Y63:AF63" si="137">Y64+Y65</f>
        <v>0</v>
      </c>
      <c r="Z63" s="319">
        <f t="shared" si="137"/>
        <v>0</v>
      </c>
      <c r="AA63" s="354">
        <f t="shared" ref="AA63:AE63" si="138">AA64+AA65</f>
        <v>0</v>
      </c>
      <c r="AB63" s="371">
        <f t="shared" ref="AB63:AC63" si="139">AB64+AB65</f>
        <v>0</v>
      </c>
      <c r="AC63" s="319">
        <f t="shared" si="139"/>
        <v>0</v>
      </c>
      <c r="AD63" s="512">
        <f t="shared" si="138"/>
        <v>0</v>
      </c>
      <c r="AE63" s="355">
        <f t="shared" si="138"/>
        <v>0</v>
      </c>
      <c r="AF63" s="319">
        <f t="shared" si="137"/>
        <v>0</v>
      </c>
    </row>
    <row r="64" spans="1:32" s="55" customFormat="1" ht="15.75" x14ac:dyDescent="0.25">
      <c r="A64" s="56">
        <f>ROW()</f>
        <v>64</v>
      </c>
      <c r="B64" s="60" t="s">
        <v>122</v>
      </c>
      <c r="C64" s="532" t="s">
        <v>27</v>
      </c>
      <c r="D64" s="317"/>
      <c r="E64" s="314"/>
      <c r="F64" s="319">
        <f>D64+E64</f>
        <v>0</v>
      </c>
      <c r="G64" s="317"/>
      <c r="H64" s="314"/>
      <c r="I64" s="319">
        <f>G64+H64</f>
        <v>0</v>
      </c>
      <c r="J64" s="317"/>
      <c r="K64" s="314"/>
      <c r="L64" s="319">
        <f>J64+K64</f>
        <v>0</v>
      </c>
      <c r="M64" s="317"/>
      <c r="N64" s="314"/>
      <c r="O64" s="319">
        <f>M64+N64</f>
        <v>0</v>
      </c>
      <c r="P64" s="317"/>
      <c r="Q64" s="314"/>
      <c r="R64" s="319">
        <f>P64+Q64</f>
        <v>0</v>
      </c>
      <c r="S64" s="317"/>
      <c r="T64" s="314"/>
      <c r="U64" s="319">
        <f>S64+T64</f>
        <v>0</v>
      </c>
      <c r="V64" s="321">
        <f>SUMIF($D$9:$U$9,"Summe",D64:U64)</f>
        <v>0</v>
      </c>
      <c r="W64" s="314"/>
      <c r="X64" s="371">
        <f t="shared" ref="X64:X65" si="140">V64-W64</f>
        <v>0</v>
      </c>
      <c r="Y64" s="321">
        <f t="shared" ref="Y64:Y65" si="141">SUMIF($D$9:$U$9,"direkte Zuordnung",D64:U64)</f>
        <v>0</v>
      </c>
      <c r="Z64" s="319">
        <f t="shared" ref="Z64:Z65" si="142">SUMIF($D$9:$U$9,"indirekte Zuordnung",D64:U64)</f>
        <v>0</v>
      </c>
      <c r="AA64" s="354">
        <f t="shared" ref="AA64:AA65" si="143">SUMIF($D$3:$U$3,"Stromnetz - direkt",D64:U64)</f>
        <v>0</v>
      </c>
      <c r="AB64" s="371">
        <f t="shared" ref="AB64:AB65" si="144">SUMIF($D$3:$U$3,"Stromnetz - indirekt",D64:U64)</f>
        <v>0</v>
      </c>
      <c r="AC64" s="319">
        <f t="shared" ref="AC64:AC65" si="145">AA64+AB64</f>
        <v>0</v>
      </c>
      <c r="AD64" s="512">
        <f t="shared" ref="AD64:AD65" si="146">SUMIF($D$3:$U$3,"Gasnetz - direkt",D64:U64)</f>
        <v>0</v>
      </c>
      <c r="AE64" s="355">
        <f t="shared" ref="AE64:AE65" si="147">SUMIF($D$3:$U$3,"Gasnetz - indirekt",D64:U64)</f>
        <v>0</v>
      </c>
      <c r="AF64" s="319">
        <f t="shared" ref="AF64:AF65" si="148">AD64+AE64</f>
        <v>0</v>
      </c>
    </row>
    <row r="65" spans="1:32" s="59" customFormat="1" x14ac:dyDescent="0.2">
      <c r="A65" s="56">
        <f>ROW()</f>
        <v>65</v>
      </c>
      <c r="B65" s="57" t="s">
        <v>123</v>
      </c>
      <c r="C65" s="533" t="s">
        <v>14</v>
      </c>
      <c r="D65" s="316"/>
      <c r="E65" s="313"/>
      <c r="F65" s="318">
        <f>D65+E65</f>
        <v>0</v>
      </c>
      <c r="G65" s="316"/>
      <c r="H65" s="313"/>
      <c r="I65" s="318">
        <f>G65+H65</f>
        <v>0</v>
      </c>
      <c r="J65" s="316"/>
      <c r="K65" s="313"/>
      <c r="L65" s="318">
        <f>J65+K65</f>
        <v>0</v>
      </c>
      <c r="M65" s="316"/>
      <c r="N65" s="313"/>
      <c r="O65" s="318">
        <f>M65+N65</f>
        <v>0</v>
      </c>
      <c r="P65" s="316"/>
      <c r="Q65" s="313"/>
      <c r="R65" s="318">
        <f>P65+Q65</f>
        <v>0</v>
      </c>
      <c r="S65" s="316"/>
      <c r="T65" s="313"/>
      <c r="U65" s="318">
        <f>S65+T65</f>
        <v>0</v>
      </c>
      <c r="V65" s="320">
        <f>SUMIF($D$9:$U$9,"Summe",D65:U65)</f>
        <v>0</v>
      </c>
      <c r="W65" s="313"/>
      <c r="X65" s="372">
        <f t="shared" si="140"/>
        <v>0</v>
      </c>
      <c r="Y65" s="320">
        <f t="shared" si="141"/>
        <v>0</v>
      </c>
      <c r="Z65" s="318">
        <f t="shared" si="142"/>
        <v>0</v>
      </c>
      <c r="AA65" s="361">
        <f t="shared" si="143"/>
        <v>0</v>
      </c>
      <c r="AB65" s="372">
        <f t="shared" si="144"/>
        <v>0</v>
      </c>
      <c r="AC65" s="318">
        <f t="shared" si="145"/>
        <v>0</v>
      </c>
      <c r="AD65" s="511">
        <f t="shared" si="146"/>
        <v>0</v>
      </c>
      <c r="AE65" s="362">
        <f t="shared" si="147"/>
        <v>0</v>
      </c>
      <c r="AF65" s="318">
        <f t="shared" si="148"/>
        <v>0</v>
      </c>
    </row>
    <row r="66" spans="1:32" s="59" customFormat="1" ht="15.75" x14ac:dyDescent="0.2">
      <c r="A66" s="56">
        <f>ROW()</f>
        <v>66</v>
      </c>
      <c r="B66" s="60" t="s">
        <v>124</v>
      </c>
      <c r="C66" s="532" t="s">
        <v>125</v>
      </c>
      <c r="D66" s="356">
        <f t="shared" ref="D66:X66" si="149">D67+D72</f>
        <v>0</v>
      </c>
      <c r="E66" s="357">
        <f t="shared" si="149"/>
        <v>0</v>
      </c>
      <c r="F66" s="319">
        <f t="shared" si="149"/>
        <v>0</v>
      </c>
      <c r="G66" s="356">
        <f t="shared" si="149"/>
        <v>0</v>
      </c>
      <c r="H66" s="357">
        <f t="shared" si="149"/>
        <v>0</v>
      </c>
      <c r="I66" s="319">
        <f t="shared" si="149"/>
        <v>0</v>
      </c>
      <c r="J66" s="356">
        <f t="shared" si="149"/>
        <v>0</v>
      </c>
      <c r="K66" s="357">
        <f t="shared" si="149"/>
        <v>0</v>
      </c>
      <c r="L66" s="319">
        <f t="shared" si="149"/>
        <v>0</v>
      </c>
      <c r="M66" s="356">
        <f t="shared" si="149"/>
        <v>0</v>
      </c>
      <c r="N66" s="357">
        <f t="shared" si="149"/>
        <v>0</v>
      </c>
      <c r="O66" s="319">
        <f t="shared" si="149"/>
        <v>0</v>
      </c>
      <c r="P66" s="356">
        <f t="shared" si="149"/>
        <v>0</v>
      </c>
      <c r="Q66" s="357">
        <f t="shared" si="149"/>
        <v>0</v>
      </c>
      <c r="R66" s="319">
        <f t="shared" si="149"/>
        <v>0</v>
      </c>
      <c r="S66" s="356">
        <f t="shared" si="149"/>
        <v>0</v>
      </c>
      <c r="T66" s="357">
        <f t="shared" si="149"/>
        <v>0</v>
      </c>
      <c r="U66" s="319">
        <f t="shared" si="149"/>
        <v>0</v>
      </c>
      <c r="V66" s="321">
        <f t="shared" si="149"/>
        <v>0</v>
      </c>
      <c r="W66" s="357">
        <f t="shared" si="149"/>
        <v>0</v>
      </c>
      <c r="X66" s="371">
        <f t="shared" si="149"/>
        <v>0</v>
      </c>
      <c r="Y66" s="321">
        <f t="shared" ref="Y66:AF66" si="150">Y67+Y72</f>
        <v>0</v>
      </c>
      <c r="Z66" s="319">
        <f t="shared" si="150"/>
        <v>0</v>
      </c>
      <c r="AA66" s="354">
        <f t="shared" ref="AA66:AE66" si="151">AA67+AA72</f>
        <v>0</v>
      </c>
      <c r="AB66" s="371">
        <f t="shared" ref="AB66:AC66" si="152">AB67+AB72</f>
        <v>0</v>
      </c>
      <c r="AC66" s="319">
        <f t="shared" si="152"/>
        <v>0</v>
      </c>
      <c r="AD66" s="512">
        <f t="shared" si="151"/>
        <v>0</v>
      </c>
      <c r="AE66" s="355">
        <f t="shared" si="151"/>
        <v>0</v>
      </c>
      <c r="AF66" s="319">
        <f t="shared" si="150"/>
        <v>0</v>
      </c>
    </row>
    <row r="67" spans="1:32" s="59" customFormat="1" ht="31.5" x14ac:dyDescent="0.2">
      <c r="A67" s="56">
        <f>ROW()</f>
        <v>67</v>
      </c>
      <c r="B67" s="60" t="s">
        <v>126</v>
      </c>
      <c r="C67" s="532" t="s">
        <v>127</v>
      </c>
      <c r="D67" s="356">
        <f t="shared" ref="D67:X67" si="153">D68+D71</f>
        <v>0</v>
      </c>
      <c r="E67" s="357">
        <f t="shared" si="153"/>
        <v>0</v>
      </c>
      <c r="F67" s="319">
        <f t="shared" si="153"/>
        <v>0</v>
      </c>
      <c r="G67" s="356">
        <f t="shared" si="153"/>
        <v>0</v>
      </c>
      <c r="H67" s="357">
        <f t="shared" si="153"/>
        <v>0</v>
      </c>
      <c r="I67" s="319">
        <f t="shared" si="153"/>
        <v>0</v>
      </c>
      <c r="J67" s="356">
        <f t="shared" si="153"/>
        <v>0</v>
      </c>
      <c r="K67" s="357">
        <f t="shared" si="153"/>
        <v>0</v>
      </c>
      <c r="L67" s="319">
        <f t="shared" si="153"/>
        <v>0</v>
      </c>
      <c r="M67" s="356">
        <f t="shared" si="153"/>
        <v>0</v>
      </c>
      <c r="N67" s="357">
        <f t="shared" si="153"/>
        <v>0</v>
      </c>
      <c r="O67" s="319">
        <f t="shared" si="153"/>
        <v>0</v>
      </c>
      <c r="P67" s="356">
        <f t="shared" si="153"/>
        <v>0</v>
      </c>
      <c r="Q67" s="357">
        <f t="shared" si="153"/>
        <v>0</v>
      </c>
      <c r="R67" s="319">
        <f t="shared" si="153"/>
        <v>0</v>
      </c>
      <c r="S67" s="356">
        <f t="shared" si="153"/>
        <v>0</v>
      </c>
      <c r="T67" s="357">
        <f t="shared" si="153"/>
        <v>0</v>
      </c>
      <c r="U67" s="319">
        <f t="shared" si="153"/>
        <v>0</v>
      </c>
      <c r="V67" s="321">
        <f t="shared" si="153"/>
        <v>0</v>
      </c>
      <c r="W67" s="357">
        <f t="shared" si="153"/>
        <v>0</v>
      </c>
      <c r="X67" s="371">
        <f t="shared" si="153"/>
        <v>0</v>
      </c>
      <c r="Y67" s="321">
        <f t="shared" ref="Y67:AF67" si="154">Y68+Y71</f>
        <v>0</v>
      </c>
      <c r="Z67" s="319">
        <f t="shared" si="154"/>
        <v>0</v>
      </c>
      <c r="AA67" s="354">
        <f t="shared" ref="AA67:AE67" si="155">AA68+AA71</f>
        <v>0</v>
      </c>
      <c r="AB67" s="371">
        <f t="shared" ref="AB67:AC67" si="156">AB68+AB71</f>
        <v>0</v>
      </c>
      <c r="AC67" s="319">
        <f t="shared" si="156"/>
        <v>0</v>
      </c>
      <c r="AD67" s="512">
        <f t="shared" si="155"/>
        <v>0</v>
      </c>
      <c r="AE67" s="355">
        <f t="shared" si="155"/>
        <v>0</v>
      </c>
      <c r="AF67" s="319">
        <f t="shared" si="154"/>
        <v>0</v>
      </c>
    </row>
    <row r="68" spans="1:32" s="59" customFormat="1" ht="30" x14ac:dyDescent="0.2">
      <c r="A68" s="56">
        <f>ROW()</f>
        <v>68</v>
      </c>
      <c r="B68" s="58" t="s">
        <v>128</v>
      </c>
      <c r="C68" s="533" t="s">
        <v>129</v>
      </c>
      <c r="D68" s="352">
        <f t="shared" ref="D68:X68" si="157">D69+D70</f>
        <v>0</v>
      </c>
      <c r="E68" s="353">
        <f t="shared" si="157"/>
        <v>0</v>
      </c>
      <c r="F68" s="318">
        <f t="shared" si="157"/>
        <v>0</v>
      </c>
      <c r="G68" s="352">
        <f t="shared" si="157"/>
        <v>0</v>
      </c>
      <c r="H68" s="353">
        <f t="shared" si="157"/>
        <v>0</v>
      </c>
      <c r="I68" s="318">
        <f t="shared" si="157"/>
        <v>0</v>
      </c>
      <c r="J68" s="352">
        <f t="shared" si="157"/>
        <v>0</v>
      </c>
      <c r="K68" s="353">
        <f t="shared" si="157"/>
        <v>0</v>
      </c>
      <c r="L68" s="318">
        <f t="shared" si="157"/>
        <v>0</v>
      </c>
      <c r="M68" s="352">
        <f t="shared" si="157"/>
        <v>0</v>
      </c>
      <c r="N68" s="353">
        <f t="shared" si="157"/>
        <v>0</v>
      </c>
      <c r="O68" s="318">
        <f t="shared" si="157"/>
        <v>0</v>
      </c>
      <c r="P68" s="352">
        <f t="shared" si="157"/>
        <v>0</v>
      </c>
      <c r="Q68" s="353">
        <f t="shared" si="157"/>
        <v>0</v>
      </c>
      <c r="R68" s="318">
        <f t="shared" si="157"/>
        <v>0</v>
      </c>
      <c r="S68" s="352">
        <f t="shared" si="157"/>
        <v>0</v>
      </c>
      <c r="T68" s="353">
        <f t="shared" si="157"/>
        <v>0</v>
      </c>
      <c r="U68" s="318">
        <f t="shared" si="157"/>
        <v>0</v>
      </c>
      <c r="V68" s="320">
        <f t="shared" si="157"/>
        <v>0</v>
      </c>
      <c r="W68" s="353">
        <f t="shared" si="157"/>
        <v>0</v>
      </c>
      <c r="X68" s="372">
        <f t="shared" si="157"/>
        <v>0</v>
      </c>
      <c r="Y68" s="320">
        <f t="shared" ref="Y68:AF68" si="158">Y69+Y70</f>
        <v>0</v>
      </c>
      <c r="Z68" s="318">
        <f t="shared" si="158"/>
        <v>0</v>
      </c>
      <c r="AA68" s="361">
        <f t="shared" ref="AA68:AE68" si="159">AA69+AA70</f>
        <v>0</v>
      </c>
      <c r="AB68" s="372">
        <f t="shared" ref="AB68:AC68" si="160">AB69+AB70</f>
        <v>0</v>
      </c>
      <c r="AC68" s="318">
        <f t="shared" si="160"/>
        <v>0</v>
      </c>
      <c r="AD68" s="511">
        <f t="shared" si="159"/>
        <v>0</v>
      </c>
      <c r="AE68" s="362">
        <f t="shared" si="159"/>
        <v>0</v>
      </c>
      <c r="AF68" s="318">
        <f t="shared" si="158"/>
        <v>0</v>
      </c>
    </row>
    <row r="69" spans="1:32" s="59" customFormat="1" ht="45" x14ac:dyDescent="0.2">
      <c r="A69" s="56">
        <f>ROW()</f>
        <v>69</v>
      </c>
      <c r="B69" s="58" t="s">
        <v>130</v>
      </c>
      <c r="C69" s="533" t="s">
        <v>32</v>
      </c>
      <c r="D69" s="316"/>
      <c r="E69" s="313"/>
      <c r="F69" s="318">
        <f>D69+E69</f>
        <v>0</v>
      </c>
      <c r="G69" s="316"/>
      <c r="H69" s="313"/>
      <c r="I69" s="318">
        <f>G69+H69</f>
        <v>0</v>
      </c>
      <c r="J69" s="316"/>
      <c r="K69" s="313"/>
      <c r="L69" s="318">
        <f>J69+K69</f>
        <v>0</v>
      </c>
      <c r="M69" s="316"/>
      <c r="N69" s="313"/>
      <c r="O69" s="318">
        <f>M69+N69</f>
        <v>0</v>
      </c>
      <c r="P69" s="316"/>
      <c r="Q69" s="313"/>
      <c r="R69" s="318">
        <f>P69+Q69</f>
        <v>0</v>
      </c>
      <c r="S69" s="316"/>
      <c r="T69" s="313"/>
      <c r="U69" s="318">
        <f>S69+T69</f>
        <v>0</v>
      </c>
      <c r="V69" s="320">
        <f>SUMIF($D$9:$U$9,"Summe",D69:U69)</f>
        <v>0</v>
      </c>
      <c r="W69" s="313"/>
      <c r="X69" s="372">
        <f t="shared" ref="X69:X72" si="161">V69-W69</f>
        <v>0</v>
      </c>
      <c r="Y69" s="320">
        <f t="shared" ref="Y69:Y72" si="162">SUMIF($D$9:$U$9,"direkte Zuordnung",D69:U69)</f>
        <v>0</v>
      </c>
      <c r="Z69" s="318">
        <f t="shared" ref="Z69:Z72" si="163">SUMIF($D$9:$U$9,"indirekte Zuordnung",D69:U69)</f>
        <v>0</v>
      </c>
      <c r="AA69" s="361">
        <f t="shared" ref="AA69:AA72" si="164">SUMIF($D$3:$U$3,"Stromnetz - direkt",D69:U69)</f>
        <v>0</v>
      </c>
      <c r="AB69" s="372">
        <f t="shared" ref="AB69:AB72" si="165">SUMIF($D$3:$U$3,"Stromnetz - indirekt",D69:U69)</f>
        <v>0</v>
      </c>
      <c r="AC69" s="318">
        <f t="shared" ref="AC69:AC72" si="166">AA69+AB69</f>
        <v>0</v>
      </c>
      <c r="AD69" s="511">
        <f t="shared" ref="AD69:AD72" si="167">SUMIF($D$3:$U$3,"Gasnetz - direkt",D69:U69)</f>
        <v>0</v>
      </c>
      <c r="AE69" s="362">
        <f t="shared" ref="AE69:AE72" si="168">SUMIF($D$3:$U$3,"Gasnetz - indirekt",D69:U69)</f>
        <v>0</v>
      </c>
      <c r="AF69" s="318">
        <f t="shared" ref="AF69:AF72" si="169">AD69+AE69</f>
        <v>0</v>
      </c>
    </row>
    <row r="70" spans="1:32" s="59" customFormat="1" x14ac:dyDescent="0.2">
      <c r="A70" s="56">
        <f>ROW()</f>
        <v>70</v>
      </c>
      <c r="B70" s="57" t="s">
        <v>131</v>
      </c>
      <c r="C70" s="533" t="s">
        <v>14</v>
      </c>
      <c r="D70" s="316"/>
      <c r="E70" s="313"/>
      <c r="F70" s="318">
        <f>D70+E70</f>
        <v>0</v>
      </c>
      <c r="G70" s="316"/>
      <c r="H70" s="313"/>
      <c r="I70" s="318">
        <f>G70+H70</f>
        <v>0</v>
      </c>
      <c r="J70" s="316"/>
      <c r="K70" s="313"/>
      <c r="L70" s="318">
        <f>J70+K70</f>
        <v>0</v>
      </c>
      <c r="M70" s="316"/>
      <c r="N70" s="313"/>
      <c r="O70" s="318">
        <f>M70+N70</f>
        <v>0</v>
      </c>
      <c r="P70" s="316"/>
      <c r="Q70" s="313"/>
      <c r="R70" s="318">
        <f>P70+Q70</f>
        <v>0</v>
      </c>
      <c r="S70" s="316"/>
      <c r="T70" s="313"/>
      <c r="U70" s="318">
        <f>S70+T70</f>
        <v>0</v>
      </c>
      <c r="V70" s="320">
        <f>SUMIF($D$9:$U$9,"Summe",D70:U70)</f>
        <v>0</v>
      </c>
      <c r="W70" s="313"/>
      <c r="X70" s="372">
        <f t="shared" si="161"/>
        <v>0</v>
      </c>
      <c r="Y70" s="320">
        <f t="shared" si="162"/>
        <v>0</v>
      </c>
      <c r="Z70" s="318">
        <f t="shared" si="163"/>
        <v>0</v>
      </c>
      <c r="AA70" s="361">
        <f t="shared" si="164"/>
        <v>0</v>
      </c>
      <c r="AB70" s="372">
        <f t="shared" si="165"/>
        <v>0</v>
      </c>
      <c r="AC70" s="318">
        <f t="shared" si="166"/>
        <v>0</v>
      </c>
      <c r="AD70" s="511">
        <f t="shared" si="167"/>
        <v>0</v>
      </c>
      <c r="AE70" s="362">
        <f t="shared" si="168"/>
        <v>0</v>
      </c>
      <c r="AF70" s="318">
        <f t="shared" si="169"/>
        <v>0</v>
      </c>
    </row>
    <row r="71" spans="1:32" s="59" customFormat="1" x14ac:dyDescent="0.2">
      <c r="A71" s="56">
        <f>ROW()</f>
        <v>71</v>
      </c>
      <c r="B71" s="57" t="s">
        <v>132</v>
      </c>
      <c r="C71" s="533" t="s">
        <v>133</v>
      </c>
      <c r="D71" s="316"/>
      <c r="E71" s="313"/>
      <c r="F71" s="318">
        <f>D71+E71</f>
        <v>0</v>
      </c>
      <c r="G71" s="316"/>
      <c r="H71" s="313"/>
      <c r="I71" s="318">
        <f>G71+H71</f>
        <v>0</v>
      </c>
      <c r="J71" s="316"/>
      <c r="K71" s="313"/>
      <c r="L71" s="318">
        <f>J71+K71</f>
        <v>0</v>
      </c>
      <c r="M71" s="316"/>
      <c r="N71" s="313"/>
      <c r="O71" s="318">
        <f>M71+N71</f>
        <v>0</v>
      </c>
      <c r="P71" s="316"/>
      <c r="Q71" s="313"/>
      <c r="R71" s="318">
        <f>P71+Q71</f>
        <v>0</v>
      </c>
      <c r="S71" s="316"/>
      <c r="T71" s="313"/>
      <c r="U71" s="318">
        <f>S71+T71</f>
        <v>0</v>
      </c>
      <c r="V71" s="320">
        <f>SUMIF($D$9:$U$9,"Summe",D71:U71)</f>
        <v>0</v>
      </c>
      <c r="W71" s="313"/>
      <c r="X71" s="372">
        <f t="shared" si="161"/>
        <v>0</v>
      </c>
      <c r="Y71" s="320">
        <f t="shared" si="162"/>
        <v>0</v>
      </c>
      <c r="Z71" s="318">
        <f t="shared" si="163"/>
        <v>0</v>
      </c>
      <c r="AA71" s="361">
        <f t="shared" si="164"/>
        <v>0</v>
      </c>
      <c r="AB71" s="372">
        <f t="shared" si="165"/>
        <v>0</v>
      </c>
      <c r="AC71" s="318">
        <f t="shared" si="166"/>
        <v>0</v>
      </c>
      <c r="AD71" s="511">
        <f t="shared" si="167"/>
        <v>0</v>
      </c>
      <c r="AE71" s="362">
        <f t="shared" si="168"/>
        <v>0</v>
      </c>
      <c r="AF71" s="318">
        <f t="shared" si="169"/>
        <v>0</v>
      </c>
    </row>
    <row r="72" spans="1:32" s="59" customFormat="1" ht="63" x14ac:dyDescent="0.2">
      <c r="A72" s="56">
        <f>ROW()</f>
        <v>72</v>
      </c>
      <c r="B72" s="61" t="s">
        <v>134</v>
      </c>
      <c r="C72" s="532" t="s">
        <v>135</v>
      </c>
      <c r="D72" s="317"/>
      <c r="E72" s="314"/>
      <c r="F72" s="319">
        <f>D72+E72</f>
        <v>0</v>
      </c>
      <c r="G72" s="317"/>
      <c r="H72" s="314"/>
      <c r="I72" s="319">
        <f>G72+H72</f>
        <v>0</v>
      </c>
      <c r="J72" s="317"/>
      <c r="K72" s="314"/>
      <c r="L72" s="319">
        <f>J72+K72</f>
        <v>0</v>
      </c>
      <c r="M72" s="317"/>
      <c r="N72" s="314"/>
      <c r="O72" s="319">
        <f>M72+N72</f>
        <v>0</v>
      </c>
      <c r="P72" s="317"/>
      <c r="Q72" s="314"/>
      <c r="R72" s="319">
        <f>P72+Q72</f>
        <v>0</v>
      </c>
      <c r="S72" s="317"/>
      <c r="T72" s="314"/>
      <c r="U72" s="319">
        <f>S72+T72</f>
        <v>0</v>
      </c>
      <c r="V72" s="321">
        <f>SUMIF($D$9:$U$9,"Summe",D72:U72)</f>
        <v>0</v>
      </c>
      <c r="W72" s="314"/>
      <c r="X72" s="371">
        <f t="shared" si="161"/>
        <v>0</v>
      </c>
      <c r="Y72" s="321">
        <f t="shared" si="162"/>
        <v>0</v>
      </c>
      <c r="Z72" s="319">
        <f t="shared" si="163"/>
        <v>0</v>
      </c>
      <c r="AA72" s="354">
        <f t="shared" si="164"/>
        <v>0</v>
      </c>
      <c r="AB72" s="371">
        <f t="shared" si="165"/>
        <v>0</v>
      </c>
      <c r="AC72" s="319">
        <f t="shared" si="166"/>
        <v>0</v>
      </c>
      <c r="AD72" s="512">
        <f t="shared" si="167"/>
        <v>0</v>
      </c>
      <c r="AE72" s="355">
        <f t="shared" si="168"/>
        <v>0</v>
      </c>
      <c r="AF72" s="319">
        <f t="shared" si="169"/>
        <v>0</v>
      </c>
    </row>
    <row r="73" spans="1:32" s="59" customFormat="1" ht="15.75" x14ac:dyDescent="0.2">
      <c r="A73" s="56">
        <f>ROW()</f>
        <v>73</v>
      </c>
      <c r="B73" s="60" t="s">
        <v>136</v>
      </c>
      <c r="C73" s="532" t="s">
        <v>137</v>
      </c>
      <c r="D73" s="356">
        <f t="shared" ref="D73:X73" si="170">SUM(D74:D92)</f>
        <v>0</v>
      </c>
      <c r="E73" s="357">
        <f t="shared" si="170"/>
        <v>0</v>
      </c>
      <c r="F73" s="319">
        <f t="shared" si="170"/>
        <v>0</v>
      </c>
      <c r="G73" s="356">
        <f t="shared" si="170"/>
        <v>0</v>
      </c>
      <c r="H73" s="357">
        <f t="shared" si="170"/>
        <v>0</v>
      </c>
      <c r="I73" s="319">
        <f t="shared" si="170"/>
        <v>0</v>
      </c>
      <c r="J73" s="356">
        <f t="shared" si="170"/>
        <v>0</v>
      </c>
      <c r="K73" s="357">
        <f t="shared" si="170"/>
        <v>0</v>
      </c>
      <c r="L73" s="319">
        <f t="shared" si="170"/>
        <v>0</v>
      </c>
      <c r="M73" s="356">
        <f t="shared" si="170"/>
        <v>0</v>
      </c>
      <c r="N73" s="357">
        <f t="shared" si="170"/>
        <v>0</v>
      </c>
      <c r="O73" s="319">
        <f t="shared" si="170"/>
        <v>0</v>
      </c>
      <c r="P73" s="356">
        <f t="shared" si="170"/>
        <v>0</v>
      </c>
      <c r="Q73" s="357">
        <f t="shared" si="170"/>
        <v>0</v>
      </c>
      <c r="R73" s="319">
        <f t="shared" si="170"/>
        <v>0</v>
      </c>
      <c r="S73" s="356">
        <f t="shared" si="170"/>
        <v>0</v>
      </c>
      <c r="T73" s="357">
        <f t="shared" si="170"/>
        <v>0</v>
      </c>
      <c r="U73" s="319">
        <f t="shared" si="170"/>
        <v>0</v>
      </c>
      <c r="V73" s="321">
        <f t="shared" si="170"/>
        <v>0</v>
      </c>
      <c r="W73" s="357">
        <f t="shared" si="170"/>
        <v>0</v>
      </c>
      <c r="X73" s="371">
        <f t="shared" si="170"/>
        <v>0</v>
      </c>
      <c r="Y73" s="321">
        <f t="shared" ref="Y73:AF73" si="171">SUM(Y74:Y92)</f>
        <v>0</v>
      </c>
      <c r="Z73" s="319">
        <f t="shared" si="171"/>
        <v>0</v>
      </c>
      <c r="AA73" s="354">
        <f t="shared" ref="AA73:AE73" si="172">SUM(AA74:AA92)</f>
        <v>0</v>
      </c>
      <c r="AB73" s="371">
        <f t="shared" ref="AB73:AC73" si="173">SUM(AB74:AB92)</f>
        <v>0</v>
      </c>
      <c r="AC73" s="319">
        <f t="shared" si="173"/>
        <v>0</v>
      </c>
      <c r="AD73" s="512">
        <f t="shared" si="172"/>
        <v>0</v>
      </c>
      <c r="AE73" s="355">
        <f t="shared" si="172"/>
        <v>0</v>
      </c>
      <c r="AF73" s="319">
        <f t="shared" si="171"/>
        <v>0</v>
      </c>
    </row>
    <row r="74" spans="1:32" s="59" customFormat="1" x14ac:dyDescent="0.2">
      <c r="A74" s="56">
        <f>ROW()</f>
        <v>74</v>
      </c>
      <c r="B74" s="57" t="s">
        <v>138</v>
      </c>
      <c r="C74" s="533" t="s">
        <v>139</v>
      </c>
      <c r="D74" s="316"/>
      <c r="E74" s="313"/>
      <c r="F74" s="318">
        <f t="shared" ref="F74:F92" si="174">D74+E74</f>
        <v>0</v>
      </c>
      <c r="G74" s="316"/>
      <c r="H74" s="313"/>
      <c r="I74" s="318">
        <f t="shared" ref="I74:I92" si="175">G74+H74</f>
        <v>0</v>
      </c>
      <c r="J74" s="316"/>
      <c r="K74" s="313"/>
      <c r="L74" s="318">
        <f t="shared" ref="L74:L92" si="176">J74+K74</f>
        <v>0</v>
      </c>
      <c r="M74" s="316"/>
      <c r="N74" s="313"/>
      <c r="O74" s="318">
        <f t="shared" ref="O74:O92" si="177">M74+N74</f>
        <v>0</v>
      </c>
      <c r="P74" s="316"/>
      <c r="Q74" s="313"/>
      <c r="R74" s="318">
        <f t="shared" ref="R74:R92" si="178">P74+Q74</f>
        <v>0</v>
      </c>
      <c r="S74" s="316"/>
      <c r="T74" s="313"/>
      <c r="U74" s="318">
        <f t="shared" ref="U74:U92" si="179">S74+T74</f>
        <v>0</v>
      </c>
      <c r="V74" s="320">
        <f t="shared" ref="V74:V92" si="180">SUMIF($D$9:$U$9,"Summe",D74:U74)</f>
        <v>0</v>
      </c>
      <c r="W74" s="313"/>
      <c r="X74" s="372">
        <f t="shared" ref="X74:X92" si="181">V74-W74</f>
        <v>0</v>
      </c>
      <c r="Y74" s="320">
        <f t="shared" ref="Y74:Y92" si="182">SUMIF($D$9:$U$9,"direkte Zuordnung",D74:U74)</f>
        <v>0</v>
      </c>
      <c r="Z74" s="318">
        <f t="shared" ref="Z74:Z92" si="183">SUMIF($D$9:$U$9,"indirekte Zuordnung",D74:U74)</f>
        <v>0</v>
      </c>
      <c r="AA74" s="361">
        <f t="shared" ref="AA74:AA91" si="184">SUMIF($D$3:$U$3,"Stromnetz - direkt",D74:U74)</f>
        <v>0</v>
      </c>
      <c r="AB74" s="372">
        <f t="shared" ref="AB74:AB91" si="185">SUMIF($D$3:$U$3,"Stromnetz - indirekt",D74:U74)</f>
        <v>0</v>
      </c>
      <c r="AC74" s="318">
        <f t="shared" ref="AC74:AC91" si="186">AA74+AB74</f>
        <v>0</v>
      </c>
      <c r="AD74" s="511">
        <f t="shared" ref="AD74:AD92" si="187">SUMIF($D$3:$U$3,"Gasnetz - direkt",D74:U74)</f>
        <v>0</v>
      </c>
      <c r="AE74" s="362">
        <f t="shared" ref="AE74:AE92" si="188">SUMIF($D$3:$U$3,"Gasnetz - indirekt",D74:U74)</f>
        <v>0</v>
      </c>
      <c r="AF74" s="318">
        <f t="shared" ref="AF74:AF91" si="189">AD74+AE74</f>
        <v>0</v>
      </c>
    </row>
    <row r="75" spans="1:32" s="59" customFormat="1" ht="26.25" x14ac:dyDescent="0.2">
      <c r="A75" s="56">
        <f>ROW()</f>
        <v>75</v>
      </c>
      <c r="B75" s="57" t="s">
        <v>140</v>
      </c>
      <c r="C75" s="533" t="s">
        <v>510</v>
      </c>
      <c r="D75" s="316"/>
      <c r="E75" s="313"/>
      <c r="F75" s="318">
        <f t="shared" si="174"/>
        <v>0</v>
      </c>
      <c r="G75" s="316"/>
      <c r="H75" s="313"/>
      <c r="I75" s="318">
        <f t="shared" si="175"/>
        <v>0</v>
      </c>
      <c r="J75" s="316"/>
      <c r="K75" s="313"/>
      <c r="L75" s="318">
        <f t="shared" si="176"/>
        <v>0</v>
      </c>
      <c r="M75" s="316"/>
      <c r="N75" s="313"/>
      <c r="O75" s="318">
        <f t="shared" si="177"/>
        <v>0</v>
      </c>
      <c r="P75" s="316"/>
      <c r="Q75" s="313"/>
      <c r="R75" s="318">
        <f t="shared" si="178"/>
        <v>0</v>
      </c>
      <c r="S75" s="316"/>
      <c r="T75" s="313"/>
      <c r="U75" s="318">
        <f t="shared" si="179"/>
        <v>0</v>
      </c>
      <c r="V75" s="320">
        <f t="shared" si="180"/>
        <v>0</v>
      </c>
      <c r="W75" s="313"/>
      <c r="X75" s="372">
        <f t="shared" si="181"/>
        <v>0</v>
      </c>
      <c r="Y75" s="320">
        <f t="shared" si="182"/>
        <v>0</v>
      </c>
      <c r="Z75" s="318">
        <f t="shared" si="183"/>
        <v>0</v>
      </c>
      <c r="AA75" s="361">
        <f t="shared" si="184"/>
        <v>0</v>
      </c>
      <c r="AB75" s="372">
        <f t="shared" si="185"/>
        <v>0</v>
      </c>
      <c r="AC75" s="318">
        <f t="shared" si="186"/>
        <v>0</v>
      </c>
      <c r="AD75" s="511">
        <f t="shared" si="187"/>
        <v>0</v>
      </c>
      <c r="AE75" s="362">
        <f t="shared" si="188"/>
        <v>0</v>
      </c>
      <c r="AF75" s="318">
        <f t="shared" si="189"/>
        <v>0</v>
      </c>
    </row>
    <row r="76" spans="1:32" s="59" customFormat="1" ht="45" x14ac:dyDescent="0.2">
      <c r="A76" s="56">
        <f>ROW()</f>
        <v>76</v>
      </c>
      <c r="B76" s="57" t="s">
        <v>141</v>
      </c>
      <c r="C76" s="533" t="s">
        <v>511</v>
      </c>
      <c r="D76" s="316"/>
      <c r="E76" s="313"/>
      <c r="F76" s="318">
        <f t="shared" si="174"/>
        <v>0</v>
      </c>
      <c r="G76" s="316"/>
      <c r="H76" s="313"/>
      <c r="I76" s="318">
        <f t="shared" si="175"/>
        <v>0</v>
      </c>
      <c r="J76" s="316"/>
      <c r="K76" s="313"/>
      <c r="L76" s="318">
        <f t="shared" si="176"/>
        <v>0</v>
      </c>
      <c r="M76" s="316"/>
      <c r="N76" s="313"/>
      <c r="O76" s="318">
        <f t="shared" si="177"/>
        <v>0</v>
      </c>
      <c r="P76" s="316"/>
      <c r="Q76" s="313"/>
      <c r="R76" s="318">
        <f t="shared" si="178"/>
        <v>0</v>
      </c>
      <c r="S76" s="316"/>
      <c r="T76" s="313"/>
      <c r="U76" s="318">
        <f t="shared" si="179"/>
        <v>0</v>
      </c>
      <c r="V76" s="320">
        <f t="shared" si="180"/>
        <v>0</v>
      </c>
      <c r="W76" s="313"/>
      <c r="X76" s="372">
        <f t="shared" si="181"/>
        <v>0</v>
      </c>
      <c r="Y76" s="320">
        <f t="shared" si="182"/>
        <v>0</v>
      </c>
      <c r="Z76" s="318">
        <f t="shared" si="183"/>
        <v>0</v>
      </c>
      <c r="AA76" s="361">
        <f t="shared" si="184"/>
        <v>0</v>
      </c>
      <c r="AB76" s="372">
        <f t="shared" si="185"/>
        <v>0</v>
      </c>
      <c r="AC76" s="318">
        <f t="shared" si="186"/>
        <v>0</v>
      </c>
      <c r="AD76" s="511">
        <f t="shared" si="187"/>
        <v>0</v>
      </c>
      <c r="AE76" s="362">
        <f t="shared" si="188"/>
        <v>0</v>
      </c>
      <c r="AF76" s="318">
        <f t="shared" si="189"/>
        <v>0</v>
      </c>
    </row>
    <row r="77" spans="1:32" s="59" customFormat="1" x14ac:dyDescent="0.2">
      <c r="A77" s="56">
        <f>ROW()</f>
        <v>77</v>
      </c>
      <c r="B77" s="57" t="s">
        <v>142</v>
      </c>
      <c r="C77" s="533" t="s">
        <v>144</v>
      </c>
      <c r="D77" s="316"/>
      <c r="E77" s="313"/>
      <c r="F77" s="318">
        <f t="shared" si="174"/>
        <v>0</v>
      </c>
      <c r="G77" s="316"/>
      <c r="H77" s="313"/>
      <c r="I77" s="318">
        <f t="shared" si="175"/>
        <v>0</v>
      </c>
      <c r="J77" s="316"/>
      <c r="K77" s="313"/>
      <c r="L77" s="318">
        <f t="shared" si="176"/>
        <v>0</v>
      </c>
      <c r="M77" s="316"/>
      <c r="N77" s="313"/>
      <c r="O77" s="318">
        <f t="shared" si="177"/>
        <v>0</v>
      </c>
      <c r="P77" s="316"/>
      <c r="Q77" s="313"/>
      <c r="R77" s="318">
        <f t="shared" si="178"/>
        <v>0</v>
      </c>
      <c r="S77" s="316"/>
      <c r="T77" s="313"/>
      <c r="U77" s="318">
        <f t="shared" si="179"/>
        <v>0</v>
      </c>
      <c r="V77" s="320">
        <f t="shared" si="180"/>
        <v>0</v>
      </c>
      <c r="W77" s="313"/>
      <c r="X77" s="372">
        <f t="shared" si="181"/>
        <v>0</v>
      </c>
      <c r="Y77" s="320">
        <f t="shared" si="182"/>
        <v>0</v>
      </c>
      <c r="Z77" s="318">
        <f t="shared" si="183"/>
        <v>0</v>
      </c>
      <c r="AA77" s="361">
        <f t="shared" si="184"/>
        <v>0</v>
      </c>
      <c r="AB77" s="372">
        <f t="shared" si="185"/>
        <v>0</v>
      </c>
      <c r="AC77" s="318">
        <f t="shared" si="186"/>
        <v>0</v>
      </c>
      <c r="AD77" s="511">
        <f t="shared" si="187"/>
        <v>0</v>
      </c>
      <c r="AE77" s="362">
        <f t="shared" si="188"/>
        <v>0</v>
      </c>
      <c r="AF77" s="318">
        <f t="shared" si="189"/>
        <v>0</v>
      </c>
    </row>
    <row r="78" spans="1:32" s="59" customFormat="1" x14ac:dyDescent="0.2">
      <c r="A78" s="56">
        <f>ROW()</f>
        <v>78</v>
      </c>
      <c r="B78" s="57" t="s">
        <v>143</v>
      </c>
      <c r="C78" s="533" t="s">
        <v>146</v>
      </c>
      <c r="D78" s="316"/>
      <c r="E78" s="313"/>
      <c r="F78" s="318">
        <f t="shared" si="174"/>
        <v>0</v>
      </c>
      <c r="G78" s="316"/>
      <c r="H78" s="313"/>
      <c r="I78" s="318">
        <f t="shared" si="175"/>
        <v>0</v>
      </c>
      <c r="J78" s="316"/>
      <c r="K78" s="313"/>
      <c r="L78" s="318">
        <f t="shared" si="176"/>
        <v>0</v>
      </c>
      <c r="M78" s="316"/>
      <c r="N78" s="313"/>
      <c r="O78" s="318">
        <f t="shared" si="177"/>
        <v>0</v>
      </c>
      <c r="P78" s="316"/>
      <c r="Q78" s="313"/>
      <c r="R78" s="318">
        <f t="shared" si="178"/>
        <v>0</v>
      </c>
      <c r="S78" s="316"/>
      <c r="T78" s="313"/>
      <c r="U78" s="318">
        <f t="shared" si="179"/>
        <v>0</v>
      </c>
      <c r="V78" s="320">
        <f t="shared" si="180"/>
        <v>0</v>
      </c>
      <c r="W78" s="313"/>
      <c r="X78" s="372">
        <f t="shared" si="181"/>
        <v>0</v>
      </c>
      <c r="Y78" s="320">
        <f t="shared" si="182"/>
        <v>0</v>
      </c>
      <c r="Z78" s="318">
        <f t="shared" si="183"/>
        <v>0</v>
      </c>
      <c r="AA78" s="361">
        <f t="shared" si="184"/>
        <v>0</v>
      </c>
      <c r="AB78" s="372">
        <f t="shared" si="185"/>
        <v>0</v>
      </c>
      <c r="AC78" s="318">
        <f t="shared" si="186"/>
        <v>0</v>
      </c>
      <c r="AD78" s="511">
        <f t="shared" si="187"/>
        <v>0</v>
      </c>
      <c r="AE78" s="362">
        <f t="shared" si="188"/>
        <v>0</v>
      </c>
      <c r="AF78" s="318">
        <f t="shared" si="189"/>
        <v>0</v>
      </c>
    </row>
    <row r="79" spans="1:32" s="59" customFormat="1" x14ac:dyDescent="0.2">
      <c r="A79" s="56">
        <f>ROW()</f>
        <v>79</v>
      </c>
      <c r="B79" s="57" t="s">
        <v>145</v>
      </c>
      <c r="C79" s="533" t="s">
        <v>148</v>
      </c>
      <c r="D79" s="316"/>
      <c r="E79" s="313"/>
      <c r="F79" s="318">
        <f t="shared" si="174"/>
        <v>0</v>
      </c>
      <c r="G79" s="316"/>
      <c r="H79" s="313"/>
      <c r="I79" s="318">
        <f t="shared" si="175"/>
        <v>0</v>
      </c>
      <c r="J79" s="316"/>
      <c r="K79" s="313"/>
      <c r="L79" s="318">
        <f t="shared" si="176"/>
        <v>0</v>
      </c>
      <c r="M79" s="316"/>
      <c r="N79" s="313"/>
      <c r="O79" s="318">
        <f t="shared" si="177"/>
        <v>0</v>
      </c>
      <c r="P79" s="316"/>
      <c r="Q79" s="313"/>
      <c r="R79" s="318">
        <f t="shared" si="178"/>
        <v>0</v>
      </c>
      <c r="S79" s="316"/>
      <c r="T79" s="313"/>
      <c r="U79" s="318">
        <f t="shared" si="179"/>
        <v>0</v>
      </c>
      <c r="V79" s="320">
        <f t="shared" si="180"/>
        <v>0</v>
      </c>
      <c r="W79" s="313"/>
      <c r="X79" s="372">
        <f t="shared" si="181"/>
        <v>0</v>
      </c>
      <c r="Y79" s="320">
        <f t="shared" si="182"/>
        <v>0</v>
      </c>
      <c r="Z79" s="318">
        <f t="shared" si="183"/>
        <v>0</v>
      </c>
      <c r="AA79" s="361">
        <f t="shared" si="184"/>
        <v>0</v>
      </c>
      <c r="AB79" s="372">
        <f t="shared" si="185"/>
        <v>0</v>
      </c>
      <c r="AC79" s="318">
        <f t="shared" si="186"/>
        <v>0</v>
      </c>
      <c r="AD79" s="511">
        <f t="shared" si="187"/>
        <v>0</v>
      </c>
      <c r="AE79" s="362">
        <f t="shared" si="188"/>
        <v>0</v>
      </c>
      <c r="AF79" s="318">
        <f t="shared" si="189"/>
        <v>0</v>
      </c>
    </row>
    <row r="80" spans="1:32" s="59" customFormat="1" x14ac:dyDescent="0.2">
      <c r="A80" s="56">
        <f>ROW()</f>
        <v>80</v>
      </c>
      <c r="B80" s="57" t="s">
        <v>147</v>
      </c>
      <c r="C80" s="533" t="s">
        <v>150</v>
      </c>
      <c r="D80" s="316"/>
      <c r="E80" s="313"/>
      <c r="F80" s="318">
        <f t="shared" si="174"/>
        <v>0</v>
      </c>
      <c r="G80" s="316"/>
      <c r="H80" s="313"/>
      <c r="I80" s="318">
        <f t="shared" si="175"/>
        <v>0</v>
      </c>
      <c r="J80" s="316"/>
      <c r="K80" s="313"/>
      <c r="L80" s="318">
        <f t="shared" si="176"/>
        <v>0</v>
      </c>
      <c r="M80" s="316"/>
      <c r="N80" s="313"/>
      <c r="O80" s="318">
        <f t="shared" si="177"/>
        <v>0</v>
      </c>
      <c r="P80" s="316"/>
      <c r="Q80" s="313"/>
      <c r="R80" s="318">
        <f t="shared" si="178"/>
        <v>0</v>
      </c>
      <c r="S80" s="316"/>
      <c r="T80" s="313"/>
      <c r="U80" s="318">
        <f t="shared" si="179"/>
        <v>0</v>
      </c>
      <c r="V80" s="320">
        <f t="shared" si="180"/>
        <v>0</v>
      </c>
      <c r="W80" s="313"/>
      <c r="X80" s="372">
        <f t="shared" si="181"/>
        <v>0</v>
      </c>
      <c r="Y80" s="320">
        <f t="shared" si="182"/>
        <v>0</v>
      </c>
      <c r="Z80" s="318">
        <f t="shared" si="183"/>
        <v>0</v>
      </c>
      <c r="AA80" s="361">
        <f t="shared" si="184"/>
        <v>0</v>
      </c>
      <c r="AB80" s="372">
        <f t="shared" si="185"/>
        <v>0</v>
      </c>
      <c r="AC80" s="318">
        <f t="shared" si="186"/>
        <v>0</v>
      </c>
      <c r="AD80" s="511">
        <f t="shared" si="187"/>
        <v>0</v>
      </c>
      <c r="AE80" s="362">
        <f t="shared" si="188"/>
        <v>0</v>
      </c>
      <c r="AF80" s="318">
        <f t="shared" si="189"/>
        <v>0</v>
      </c>
    </row>
    <row r="81" spans="1:32" s="59" customFormat="1" x14ac:dyDescent="0.2">
      <c r="A81" s="56">
        <f>ROW()</f>
        <v>81</v>
      </c>
      <c r="B81" s="57" t="s">
        <v>149</v>
      </c>
      <c r="C81" s="533" t="s">
        <v>152</v>
      </c>
      <c r="D81" s="316"/>
      <c r="E81" s="313"/>
      <c r="F81" s="318">
        <f t="shared" si="174"/>
        <v>0</v>
      </c>
      <c r="G81" s="316"/>
      <c r="H81" s="313"/>
      <c r="I81" s="318">
        <f t="shared" si="175"/>
        <v>0</v>
      </c>
      <c r="J81" s="316"/>
      <c r="K81" s="313"/>
      <c r="L81" s="318">
        <f t="shared" si="176"/>
        <v>0</v>
      </c>
      <c r="M81" s="316"/>
      <c r="N81" s="313"/>
      <c r="O81" s="318">
        <f t="shared" si="177"/>
        <v>0</v>
      </c>
      <c r="P81" s="316"/>
      <c r="Q81" s="313"/>
      <c r="R81" s="318">
        <f t="shared" si="178"/>
        <v>0</v>
      </c>
      <c r="S81" s="316"/>
      <c r="T81" s="313"/>
      <c r="U81" s="318">
        <f t="shared" si="179"/>
        <v>0</v>
      </c>
      <c r="V81" s="320">
        <f t="shared" si="180"/>
        <v>0</v>
      </c>
      <c r="W81" s="313"/>
      <c r="X81" s="372">
        <f t="shared" si="181"/>
        <v>0</v>
      </c>
      <c r="Y81" s="320">
        <f t="shared" si="182"/>
        <v>0</v>
      </c>
      <c r="Z81" s="318">
        <f t="shared" si="183"/>
        <v>0</v>
      </c>
      <c r="AA81" s="361">
        <f t="shared" si="184"/>
        <v>0</v>
      </c>
      <c r="AB81" s="372">
        <f t="shared" si="185"/>
        <v>0</v>
      </c>
      <c r="AC81" s="318">
        <f t="shared" si="186"/>
        <v>0</v>
      </c>
      <c r="AD81" s="511">
        <f t="shared" si="187"/>
        <v>0</v>
      </c>
      <c r="AE81" s="362">
        <f t="shared" si="188"/>
        <v>0</v>
      </c>
      <c r="AF81" s="318">
        <f t="shared" si="189"/>
        <v>0</v>
      </c>
    </row>
    <row r="82" spans="1:32" s="59" customFormat="1" x14ac:dyDescent="0.2">
      <c r="A82" s="56">
        <f>ROW()</f>
        <v>82</v>
      </c>
      <c r="B82" s="57" t="s">
        <v>151</v>
      </c>
      <c r="C82" s="533" t="s">
        <v>154</v>
      </c>
      <c r="D82" s="316"/>
      <c r="E82" s="313"/>
      <c r="F82" s="318">
        <f t="shared" si="174"/>
        <v>0</v>
      </c>
      <c r="G82" s="316"/>
      <c r="H82" s="313"/>
      <c r="I82" s="318">
        <f t="shared" si="175"/>
        <v>0</v>
      </c>
      <c r="J82" s="316"/>
      <c r="K82" s="313"/>
      <c r="L82" s="318">
        <f t="shared" si="176"/>
        <v>0</v>
      </c>
      <c r="M82" s="316"/>
      <c r="N82" s="313"/>
      <c r="O82" s="318">
        <f t="shared" si="177"/>
        <v>0</v>
      </c>
      <c r="P82" s="316"/>
      <c r="Q82" s="313"/>
      <c r="R82" s="318">
        <f t="shared" si="178"/>
        <v>0</v>
      </c>
      <c r="S82" s="316"/>
      <c r="T82" s="313"/>
      <c r="U82" s="318">
        <f t="shared" si="179"/>
        <v>0</v>
      </c>
      <c r="V82" s="320">
        <f t="shared" si="180"/>
        <v>0</v>
      </c>
      <c r="W82" s="313"/>
      <c r="X82" s="372">
        <f t="shared" si="181"/>
        <v>0</v>
      </c>
      <c r="Y82" s="320">
        <f t="shared" si="182"/>
        <v>0</v>
      </c>
      <c r="Z82" s="318">
        <f t="shared" si="183"/>
        <v>0</v>
      </c>
      <c r="AA82" s="361">
        <f t="shared" si="184"/>
        <v>0</v>
      </c>
      <c r="AB82" s="372">
        <f t="shared" si="185"/>
        <v>0</v>
      </c>
      <c r="AC82" s="318">
        <f t="shared" si="186"/>
        <v>0</v>
      </c>
      <c r="AD82" s="511">
        <f t="shared" si="187"/>
        <v>0</v>
      </c>
      <c r="AE82" s="362">
        <f t="shared" si="188"/>
        <v>0</v>
      </c>
      <c r="AF82" s="318">
        <f t="shared" si="189"/>
        <v>0</v>
      </c>
    </row>
    <row r="83" spans="1:32" s="59" customFormat="1" x14ac:dyDescent="0.2">
      <c r="A83" s="56">
        <f>ROW()</f>
        <v>83</v>
      </c>
      <c r="B83" s="62" t="s">
        <v>153</v>
      </c>
      <c r="C83" s="533" t="s">
        <v>156</v>
      </c>
      <c r="D83" s="316"/>
      <c r="E83" s="313"/>
      <c r="F83" s="318">
        <f t="shared" si="174"/>
        <v>0</v>
      </c>
      <c r="G83" s="316"/>
      <c r="H83" s="313"/>
      <c r="I83" s="318">
        <f t="shared" si="175"/>
        <v>0</v>
      </c>
      <c r="J83" s="316"/>
      <c r="K83" s="313"/>
      <c r="L83" s="318">
        <f t="shared" si="176"/>
        <v>0</v>
      </c>
      <c r="M83" s="316"/>
      <c r="N83" s="313"/>
      <c r="O83" s="318">
        <f t="shared" si="177"/>
        <v>0</v>
      </c>
      <c r="P83" s="316"/>
      <c r="Q83" s="313"/>
      <c r="R83" s="318">
        <f t="shared" si="178"/>
        <v>0</v>
      </c>
      <c r="S83" s="316"/>
      <c r="T83" s="313"/>
      <c r="U83" s="318">
        <f t="shared" si="179"/>
        <v>0</v>
      </c>
      <c r="V83" s="320">
        <f t="shared" si="180"/>
        <v>0</v>
      </c>
      <c r="W83" s="313"/>
      <c r="X83" s="372">
        <f t="shared" si="181"/>
        <v>0</v>
      </c>
      <c r="Y83" s="320">
        <f t="shared" si="182"/>
        <v>0</v>
      </c>
      <c r="Z83" s="318">
        <f t="shared" si="183"/>
        <v>0</v>
      </c>
      <c r="AA83" s="361">
        <f t="shared" si="184"/>
        <v>0</v>
      </c>
      <c r="AB83" s="372">
        <f t="shared" si="185"/>
        <v>0</v>
      </c>
      <c r="AC83" s="318">
        <f t="shared" si="186"/>
        <v>0</v>
      </c>
      <c r="AD83" s="511">
        <f t="shared" si="187"/>
        <v>0</v>
      </c>
      <c r="AE83" s="362">
        <f t="shared" si="188"/>
        <v>0</v>
      </c>
      <c r="AF83" s="318">
        <f t="shared" si="189"/>
        <v>0</v>
      </c>
    </row>
    <row r="84" spans="1:32" s="59" customFormat="1" x14ac:dyDescent="0.2">
      <c r="A84" s="56">
        <f>ROW()</f>
        <v>84</v>
      </c>
      <c r="B84" s="62" t="s">
        <v>155</v>
      </c>
      <c r="C84" s="533" t="s">
        <v>158</v>
      </c>
      <c r="D84" s="316"/>
      <c r="E84" s="313"/>
      <c r="F84" s="318">
        <f t="shared" si="174"/>
        <v>0</v>
      </c>
      <c r="G84" s="316"/>
      <c r="H84" s="313"/>
      <c r="I84" s="318">
        <f t="shared" si="175"/>
        <v>0</v>
      </c>
      <c r="J84" s="316"/>
      <c r="K84" s="313"/>
      <c r="L84" s="318">
        <f t="shared" si="176"/>
        <v>0</v>
      </c>
      <c r="M84" s="316"/>
      <c r="N84" s="313"/>
      <c r="O84" s="318">
        <f t="shared" si="177"/>
        <v>0</v>
      </c>
      <c r="P84" s="316"/>
      <c r="Q84" s="313"/>
      <c r="R84" s="318">
        <f t="shared" si="178"/>
        <v>0</v>
      </c>
      <c r="S84" s="316"/>
      <c r="T84" s="313"/>
      <c r="U84" s="318">
        <f t="shared" si="179"/>
        <v>0</v>
      </c>
      <c r="V84" s="320">
        <f t="shared" si="180"/>
        <v>0</v>
      </c>
      <c r="W84" s="313"/>
      <c r="X84" s="372">
        <f t="shared" si="181"/>
        <v>0</v>
      </c>
      <c r="Y84" s="320">
        <f t="shared" si="182"/>
        <v>0</v>
      </c>
      <c r="Z84" s="318">
        <f t="shared" si="183"/>
        <v>0</v>
      </c>
      <c r="AA84" s="361">
        <f t="shared" si="184"/>
        <v>0</v>
      </c>
      <c r="AB84" s="372">
        <f t="shared" si="185"/>
        <v>0</v>
      </c>
      <c r="AC84" s="318">
        <f t="shared" si="186"/>
        <v>0</v>
      </c>
      <c r="AD84" s="511">
        <f t="shared" si="187"/>
        <v>0</v>
      </c>
      <c r="AE84" s="362">
        <f t="shared" si="188"/>
        <v>0</v>
      </c>
      <c r="AF84" s="318">
        <f t="shared" si="189"/>
        <v>0</v>
      </c>
    </row>
    <row r="85" spans="1:32" s="59" customFormat="1" ht="30" x14ac:dyDescent="0.2">
      <c r="A85" s="56">
        <f>ROW()</f>
        <v>85</v>
      </c>
      <c r="B85" s="57" t="s">
        <v>157</v>
      </c>
      <c r="C85" s="533" t="s">
        <v>512</v>
      </c>
      <c r="D85" s="316"/>
      <c r="E85" s="313"/>
      <c r="F85" s="318">
        <f t="shared" si="174"/>
        <v>0</v>
      </c>
      <c r="G85" s="316"/>
      <c r="H85" s="313"/>
      <c r="I85" s="318">
        <f t="shared" si="175"/>
        <v>0</v>
      </c>
      <c r="J85" s="316"/>
      <c r="K85" s="313"/>
      <c r="L85" s="318">
        <f t="shared" si="176"/>
        <v>0</v>
      </c>
      <c r="M85" s="316"/>
      <c r="N85" s="313"/>
      <c r="O85" s="318">
        <f t="shared" si="177"/>
        <v>0</v>
      </c>
      <c r="P85" s="316"/>
      <c r="Q85" s="313"/>
      <c r="R85" s="318">
        <f t="shared" si="178"/>
        <v>0</v>
      </c>
      <c r="S85" s="316"/>
      <c r="T85" s="313"/>
      <c r="U85" s="318">
        <f t="shared" si="179"/>
        <v>0</v>
      </c>
      <c r="V85" s="320">
        <f t="shared" si="180"/>
        <v>0</v>
      </c>
      <c r="W85" s="313"/>
      <c r="X85" s="372">
        <f t="shared" si="181"/>
        <v>0</v>
      </c>
      <c r="Y85" s="320">
        <f t="shared" si="182"/>
        <v>0</v>
      </c>
      <c r="Z85" s="318">
        <f t="shared" si="183"/>
        <v>0</v>
      </c>
      <c r="AA85" s="361">
        <f t="shared" si="184"/>
        <v>0</v>
      </c>
      <c r="AB85" s="372">
        <f t="shared" si="185"/>
        <v>0</v>
      </c>
      <c r="AC85" s="318">
        <f t="shared" si="186"/>
        <v>0</v>
      </c>
      <c r="AD85" s="511">
        <f t="shared" si="187"/>
        <v>0</v>
      </c>
      <c r="AE85" s="362">
        <f t="shared" si="188"/>
        <v>0</v>
      </c>
      <c r="AF85" s="318">
        <f t="shared" si="189"/>
        <v>0</v>
      </c>
    </row>
    <row r="86" spans="1:32" s="59" customFormat="1" x14ac:dyDescent="0.2">
      <c r="A86" s="56">
        <f>ROW()</f>
        <v>86</v>
      </c>
      <c r="B86" s="57" t="s">
        <v>159</v>
      </c>
      <c r="C86" s="533" t="s">
        <v>161</v>
      </c>
      <c r="D86" s="316"/>
      <c r="E86" s="313"/>
      <c r="F86" s="318">
        <f t="shared" si="174"/>
        <v>0</v>
      </c>
      <c r="G86" s="316"/>
      <c r="H86" s="313"/>
      <c r="I86" s="318">
        <f t="shared" si="175"/>
        <v>0</v>
      </c>
      <c r="J86" s="316"/>
      <c r="K86" s="313"/>
      <c r="L86" s="318">
        <f t="shared" si="176"/>
        <v>0</v>
      </c>
      <c r="M86" s="316"/>
      <c r="N86" s="313"/>
      <c r="O86" s="318">
        <f t="shared" si="177"/>
        <v>0</v>
      </c>
      <c r="P86" s="316"/>
      <c r="Q86" s="313"/>
      <c r="R86" s="318">
        <f t="shared" si="178"/>
        <v>0</v>
      </c>
      <c r="S86" s="316"/>
      <c r="T86" s="313"/>
      <c r="U86" s="318">
        <f t="shared" si="179"/>
        <v>0</v>
      </c>
      <c r="V86" s="320">
        <f t="shared" si="180"/>
        <v>0</v>
      </c>
      <c r="W86" s="313"/>
      <c r="X86" s="372">
        <f t="shared" si="181"/>
        <v>0</v>
      </c>
      <c r="Y86" s="320">
        <f t="shared" si="182"/>
        <v>0</v>
      </c>
      <c r="Z86" s="318">
        <f t="shared" si="183"/>
        <v>0</v>
      </c>
      <c r="AA86" s="361">
        <f t="shared" si="184"/>
        <v>0</v>
      </c>
      <c r="AB86" s="372">
        <f t="shared" si="185"/>
        <v>0</v>
      </c>
      <c r="AC86" s="318">
        <f t="shared" si="186"/>
        <v>0</v>
      </c>
      <c r="AD86" s="511">
        <f t="shared" si="187"/>
        <v>0</v>
      </c>
      <c r="AE86" s="362">
        <f t="shared" si="188"/>
        <v>0</v>
      </c>
      <c r="AF86" s="318">
        <f t="shared" si="189"/>
        <v>0</v>
      </c>
    </row>
    <row r="87" spans="1:32" s="59" customFormat="1" ht="30" x14ac:dyDescent="0.2">
      <c r="A87" s="56">
        <f>ROW()</f>
        <v>87</v>
      </c>
      <c r="B87" s="63" t="s">
        <v>160</v>
      </c>
      <c r="C87" s="533" t="s">
        <v>524</v>
      </c>
      <c r="D87" s="316"/>
      <c r="E87" s="313"/>
      <c r="F87" s="318">
        <f t="shared" si="174"/>
        <v>0</v>
      </c>
      <c r="G87" s="316"/>
      <c r="H87" s="313"/>
      <c r="I87" s="318">
        <f t="shared" si="175"/>
        <v>0</v>
      </c>
      <c r="J87" s="316"/>
      <c r="K87" s="313"/>
      <c r="L87" s="318">
        <f t="shared" si="176"/>
        <v>0</v>
      </c>
      <c r="M87" s="316"/>
      <c r="N87" s="313"/>
      <c r="O87" s="318">
        <f t="shared" si="177"/>
        <v>0</v>
      </c>
      <c r="P87" s="316"/>
      <c r="Q87" s="313"/>
      <c r="R87" s="318">
        <f t="shared" si="178"/>
        <v>0</v>
      </c>
      <c r="S87" s="316"/>
      <c r="T87" s="313"/>
      <c r="U87" s="318">
        <f t="shared" si="179"/>
        <v>0</v>
      </c>
      <c r="V87" s="320">
        <f t="shared" si="180"/>
        <v>0</v>
      </c>
      <c r="W87" s="313"/>
      <c r="X87" s="372">
        <f t="shared" si="181"/>
        <v>0</v>
      </c>
      <c r="Y87" s="320">
        <f t="shared" si="182"/>
        <v>0</v>
      </c>
      <c r="Z87" s="318">
        <f t="shared" si="183"/>
        <v>0</v>
      </c>
      <c r="AA87" s="361">
        <f t="shared" si="184"/>
        <v>0</v>
      </c>
      <c r="AB87" s="372">
        <f t="shared" si="185"/>
        <v>0</v>
      </c>
      <c r="AC87" s="318">
        <f t="shared" si="186"/>
        <v>0</v>
      </c>
      <c r="AD87" s="511">
        <f t="shared" si="187"/>
        <v>0</v>
      </c>
      <c r="AE87" s="362">
        <f t="shared" si="188"/>
        <v>0</v>
      </c>
      <c r="AF87" s="318">
        <f t="shared" si="189"/>
        <v>0</v>
      </c>
    </row>
    <row r="88" spans="1:32" s="59" customFormat="1" x14ac:dyDescent="0.2">
      <c r="A88" s="56">
        <f>ROW()</f>
        <v>88</v>
      </c>
      <c r="B88" s="63" t="s">
        <v>162</v>
      </c>
      <c r="C88" s="533" t="s">
        <v>433</v>
      </c>
      <c r="D88" s="316"/>
      <c r="E88" s="313"/>
      <c r="F88" s="318">
        <f t="shared" si="174"/>
        <v>0</v>
      </c>
      <c r="G88" s="316"/>
      <c r="H88" s="313"/>
      <c r="I88" s="318">
        <f t="shared" si="175"/>
        <v>0</v>
      </c>
      <c r="J88" s="316"/>
      <c r="K88" s="313"/>
      <c r="L88" s="318">
        <f t="shared" si="176"/>
        <v>0</v>
      </c>
      <c r="M88" s="316"/>
      <c r="N88" s="313"/>
      <c r="O88" s="318">
        <f t="shared" si="177"/>
        <v>0</v>
      </c>
      <c r="P88" s="316"/>
      <c r="Q88" s="313"/>
      <c r="R88" s="318">
        <f t="shared" si="178"/>
        <v>0</v>
      </c>
      <c r="S88" s="316"/>
      <c r="T88" s="313"/>
      <c r="U88" s="318">
        <f t="shared" si="179"/>
        <v>0</v>
      </c>
      <c r="V88" s="320">
        <f t="shared" si="180"/>
        <v>0</v>
      </c>
      <c r="W88" s="313"/>
      <c r="X88" s="372">
        <f t="shared" si="181"/>
        <v>0</v>
      </c>
      <c r="Y88" s="320">
        <f t="shared" si="182"/>
        <v>0</v>
      </c>
      <c r="Z88" s="318">
        <f t="shared" si="183"/>
        <v>0</v>
      </c>
      <c r="AA88" s="361">
        <f t="shared" si="184"/>
        <v>0</v>
      </c>
      <c r="AB88" s="372">
        <f t="shared" si="185"/>
        <v>0</v>
      </c>
      <c r="AC88" s="318">
        <f t="shared" si="186"/>
        <v>0</v>
      </c>
      <c r="AD88" s="511">
        <f t="shared" si="187"/>
        <v>0</v>
      </c>
      <c r="AE88" s="362">
        <f t="shared" si="188"/>
        <v>0</v>
      </c>
      <c r="AF88" s="318">
        <f t="shared" si="189"/>
        <v>0</v>
      </c>
    </row>
    <row r="89" spans="1:32" s="59" customFormat="1" ht="30" x14ac:dyDescent="0.2">
      <c r="A89" s="56">
        <f>ROW()</f>
        <v>89</v>
      </c>
      <c r="B89" s="63" t="s">
        <v>163</v>
      </c>
      <c r="C89" s="531" t="s">
        <v>165</v>
      </c>
      <c r="D89" s="316"/>
      <c r="E89" s="313"/>
      <c r="F89" s="318">
        <f t="shared" si="174"/>
        <v>0</v>
      </c>
      <c r="G89" s="316"/>
      <c r="H89" s="313"/>
      <c r="I89" s="318">
        <f t="shared" si="175"/>
        <v>0</v>
      </c>
      <c r="J89" s="316"/>
      <c r="K89" s="313"/>
      <c r="L89" s="318">
        <f t="shared" si="176"/>
        <v>0</v>
      </c>
      <c r="M89" s="316"/>
      <c r="N89" s="313"/>
      <c r="O89" s="318">
        <f t="shared" si="177"/>
        <v>0</v>
      </c>
      <c r="P89" s="316"/>
      <c r="Q89" s="313"/>
      <c r="R89" s="318">
        <f t="shared" si="178"/>
        <v>0</v>
      </c>
      <c r="S89" s="316"/>
      <c r="T89" s="313"/>
      <c r="U89" s="318">
        <f t="shared" si="179"/>
        <v>0</v>
      </c>
      <c r="V89" s="320">
        <f t="shared" si="180"/>
        <v>0</v>
      </c>
      <c r="W89" s="313"/>
      <c r="X89" s="372">
        <f t="shared" si="181"/>
        <v>0</v>
      </c>
      <c r="Y89" s="320">
        <f t="shared" si="182"/>
        <v>0</v>
      </c>
      <c r="Z89" s="318">
        <f t="shared" si="183"/>
        <v>0</v>
      </c>
      <c r="AA89" s="361">
        <f t="shared" si="184"/>
        <v>0</v>
      </c>
      <c r="AB89" s="372">
        <f t="shared" si="185"/>
        <v>0</v>
      </c>
      <c r="AC89" s="318">
        <f t="shared" si="186"/>
        <v>0</v>
      </c>
      <c r="AD89" s="511">
        <f t="shared" si="187"/>
        <v>0</v>
      </c>
      <c r="AE89" s="362">
        <f t="shared" si="188"/>
        <v>0</v>
      </c>
      <c r="AF89" s="318">
        <f t="shared" si="189"/>
        <v>0</v>
      </c>
    </row>
    <row r="90" spans="1:32" s="59" customFormat="1" ht="30" x14ac:dyDescent="0.2">
      <c r="A90" s="56">
        <f>ROW()</f>
        <v>90</v>
      </c>
      <c r="B90" s="63" t="s">
        <v>164</v>
      </c>
      <c r="C90" s="531" t="s">
        <v>434</v>
      </c>
      <c r="D90" s="316"/>
      <c r="E90" s="313"/>
      <c r="F90" s="318">
        <f t="shared" ref="F90" si="190">D90+E90</f>
        <v>0</v>
      </c>
      <c r="G90" s="316"/>
      <c r="H90" s="313"/>
      <c r="I90" s="318">
        <f t="shared" ref="I90" si="191">G90+H90</f>
        <v>0</v>
      </c>
      <c r="J90" s="316"/>
      <c r="K90" s="313"/>
      <c r="L90" s="318">
        <f t="shared" ref="L90" si="192">J90+K90</f>
        <v>0</v>
      </c>
      <c r="M90" s="316"/>
      <c r="N90" s="313"/>
      <c r="O90" s="318">
        <f t="shared" ref="O90" si="193">M90+N90</f>
        <v>0</v>
      </c>
      <c r="P90" s="316"/>
      <c r="Q90" s="313"/>
      <c r="R90" s="318">
        <f t="shared" ref="R90" si="194">P90+Q90</f>
        <v>0</v>
      </c>
      <c r="S90" s="316"/>
      <c r="T90" s="313"/>
      <c r="U90" s="318">
        <f t="shared" ref="U90" si="195">S90+T90</f>
        <v>0</v>
      </c>
      <c r="V90" s="320">
        <f t="shared" ref="V90" si="196">SUMIF($D$9:$U$9,"Summe",D90:U90)</f>
        <v>0</v>
      </c>
      <c r="W90" s="313"/>
      <c r="X90" s="372">
        <f t="shared" ref="X90" si="197">V90-W90</f>
        <v>0</v>
      </c>
      <c r="Y90" s="320">
        <f t="shared" ref="Y90" si="198">SUMIF($D$9:$U$9,"direkte Zuordnung",D90:U90)</f>
        <v>0</v>
      </c>
      <c r="Z90" s="318">
        <f t="shared" ref="Z90" si="199">SUMIF($D$9:$U$9,"indirekte Zuordnung",D90:U90)</f>
        <v>0</v>
      </c>
      <c r="AA90" s="361">
        <f t="shared" ref="AA90" si="200">SUMIF($D$3:$U$3,"Stromnetz - direkt",D90:U90)</f>
        <v>0</v>
      </c>
      <c r="AB90" s="372">
        <f t="shared" ref="AB90" si="201">SUMIF($D$3:$U$3,"Stromnetz - indirekt",D90:U90)</f>
        <v>0</v>
      </c>
      <c r="AC90" s="318">
        <f t="shared" ref="AC90" si="202">AA90+AB90</f>
        <v>0</v>
      </c>
      <c r="AD90" s="511">
        <f t="shared" ref="AD90" si="203">SUMIF($D$3:$U$3,"Gasnetz - direkt",D90:U90)</f>
        <v>0</v>
      </c>
      <c r="AE90" s="362">
        <f t="shared" ref="AE90" si="204">SUMIF($D$3:$U$3,"Gasnetz - indirekt",D90:U90)</f>
        <v>0</v>
      </c>
      <c r="AF90" s="318">
        <f t="shared" ref="AF90" si="205">AD90+AE90</f>
        <v>0</v>
      </c>
    </row>
    <row r="91" spans="1:32" s="59" customFormat="1" ht="30" x14ac:dyDescent="0.2">
      <c r="A91" s="56">
        <f>ROW()</f>
        <v>91</v>
      </c>
      <c r="B91" s="63" t="s">
        <v>166</v>
      </c>
      <c r="C91" s="531" t="s">
        <v>521</v>
      </c>
      <c r="D91" s="316"/>
      <c r="E91" s="313"/>
      <c r="F91" s="318">
        <f t="shared" si="174"/>
        <v>0</v>
      </c>
      <c r="G91" s="316"/>
      <c r="H91" s="313"/>
      <c r="I91" s="318">
        <f t="shared" si="175"/>
        <v>0</v>
      </c>
      <c r="J91" s="316"/>
      <c r="K91" s="313"/>
      <c r="L91" s="318">
        <f t="shared" si="176"/>
        <v>0</v>
      </c>
      <c r="M91" s="316"/>
      <c r="N91" s="313"/>
      <c r="O91" s="318">
        <f t="shared" si="177"/>
        <v>0</v>
      </c>
      <c r="P91" s="316"/>
      <c r="Q91" s="313"/>
      <c r="R91" s="318">
        <f t="shared" si="178"/>
        <v>0</v>
      </c>
      <c r="S91" s="316"/>
      <c r="T91" s="313"/>
      <c r="U91" s="318">
        <f t="shared" si="179"/>
        <v>0</v>
      </c>
      <c r="V91" s="320">
        <f t="shared" si="180"/>
        <v>0</v>
      </c>
      <c r="W91" s="313"/>
      <c r="X91" s="372">
        <f t="shared" si="181"/>
        <v>0</v>
      </c>
      <c r="Y91" s="320">
        <f t="shared" si="182"/>
        <v>0</v>
      </c>
      <c r="Z91" s="318">
        <f t="shared" si="183"/>
        <v>0</v>
      </c>
      <c r="AA91" s="361">
        <f t="shared" si="184"/>
        <v>0</v>
      </c>
      <c r="AB91" s="372">
        <f t="shared" si="185"/>
        <v>0</v>
      </c>
      <c r="AC91" s="318">
        <f t="shared" si="186"/>
        <v>0</v>
      </c>
      <c r="AD91" s="511">
        <f t="shared" si="187"/>
        <v>0</v>
      </c>
      <c r="AE91" s="362">
        <f t="shared" si="188"/>
        <v>0</v>
      </c>
      <c r="AF91" s="318">
        <f t="shared" si="189"/>
        <v>0</v>
      </c>
    </row>
    <row r="92" spans="1:32" s="59" customFormat="1" x14ac:dyDescent="0.2">
      <c r="A92" s="56">
        <f>ROW()</f>
        <v>92</v>
      </c>
      <c r="B92" s="57" t="s">
        <v>522</v>
      </c>
      <c r="C92" s="533" t="s">
        <v>14</v>
      </c>
      <c r="D92" s="316"/>
      <c r="E92" s="313"/>
      <c r="F92" s="318">
        <f t="shared" si="174"/>
        <v>0</v>
      </c>
      <c r="G92" s="316"/>
      <c r="H92" s="313"/>
      <c r="I92" s="318">
        <f t="shared" si="175"/>
        <v>0</v>
      </c>
      <c r="J92" s="316"/>
      <c r="K92" s="313"/>
      <c r="L92" s="318">
        <f t="shared" si="176"/>
        <v>0</v>
      </c>
      <c r="M92" s="316"/>
      <c r="N92" s="313"/>
      <c r="O92" s="318">
        <f t="shared" si="177"/>
        <v>0</v>
      </c>
      <c r="P92" s="316"/>
      <c r="Q92" s="313"/>
      <c r="R92" s="318">
        <f t="shared" si="178"/>
        <v>0</v>
      </c>
      <c r="S92" s="316"/>
      <c r="T92" s="313"/>
      <c r="U92" s="318">
        <f t="shared" si="179"/>
        <v>0</v>
      </c>
      <c r="V92" s="320">
        <f t="shared" si="180"/>
        <v>0</v>
      </c>
      <c r="W92" s="313"/>
      <c r="X92" s="372">
        <f t="shared" si="181"/>
        <v>0</v>
      </c>
      <c r="Y92" s="320">
        <f t="shared" si="182"/>
        <v>0</v>
      </c>
      <c r="Z92" s="318">
        <f t="shared" si="183"/>
        <v>0</v>
      </c>
      <c r="AA92" s="361">
        <f>SUMIF($D$3:$U$3,"Stromnetz - direkt",D92:U92)</f>
        <v>0</v>
      </c>
      <c r="AB92" s="372">
        <f>SUMIF($D$3:$U$3,"Stromnetz - indirekt",D92:U92)</f>
        <v>0</v>
      </c>
      <c r="AC92" s="318">
        <f>AA92+AB92</f>
        <v>0</v>
      </c>
      <c r="AD92" s="511">
        <f t="shared" si="187"/>
        <v>0</v>
      </c>
      <c r="AE92" s="362">
        <f t="shared" si="188"/>
        <v>0</v>
      </c>
      <c r="AF92" s="318">
        <f>AD92+AE92</f>
        <v>0</v>
      </c>
    </row>
    <row r="93" spans="1:32" s="59" customFormat="1" ht="15.75" x14ac:dyDescent="0.2">
      <c r="A93" s="64">
        <f>ROW()</f>
        <v>93</v>
      </c>
      <c r="B93" s="65" t="s">
        <v>167</v>
      </c>
      <c r="C93" s="535" t="s">
        <v>168</v>
      </c>
      <c r="D93" s="358">
        <f t="shared" ref="D93:AF93" si="206">D11+D31+D32+D33-D37-D61-D66-D73</f>
        <v>0</v>
      </c>
      <c r="E93" s="359">
        <f t="shared" si="206"/>
        <v>0</v>
      </c>
      <c r="F93" s="360">
        <f t="shared" si="206"/>
        <v>0</v>
      </c>
      <c r="G93" s="358">
        <f t="shared" si="206"/>
        <v>0</v>
      </c>
      <c r="H93" s="359">
        <f t="shared" si="206"/>
        <v>0</v>
      </c>
      <c r="I93" s="360">
        <f t="shared" si="206"/>
        <v>0</v>
      </c>
      <c r="J93" s="358">
        <f t="shared" si="206"/>
        <v>0</v>
      </c>
      <c r="K93" s="359">
        <f t="shared" si="206"/>
        <v>0</v>
      </c>
      <c r="L93" s="360">
        <f t="shared" si="206"/>
        <v>0</v>
      </c>
      <c r="M93" s="358">
        <f t="shared" si="206"/>
        <v>0</v>
      </c>
      <c r="N93" s="359">
        <f t="shared" si="206"/>
        <v>0</v>
      </c>
      <c r="O93" s="360">
        <f t="shared" si="206"/>
        <v>0</v>
      </c>
      <c r="P93" s="358">
        <f t="shared" si="206"/>
        <v>0</v>
      </c>
      <c r="Q93" s="359">
        <f t="shared" si="206"/>
        <v>0</v>
      </c>
      <c r="R93" s="360">
        <f t="shared" si="206"/>
        <v>0</v>
      </c>
      <c r="S93" s="358">
        <f t="shared" si="206"/>
        <v>0</v>
      </c>
      <c r="T93" s="359">
        <f t="shared" si="206"/>
        <v>0</v>
      </c>
      <c r="U93" s="360">
        <f t="shared" si="206"/>
        <v>0</v>
      </c>
      <c r="V93" s="358">
        <f t="shared" si="206"/>
        <v>0</v>
      </c>
      <c r="W93" s="359">
        <f t="shared" si="206"/>
        <v>0</v>
      </c>
      <c r="X93" s="375">
        <f t="shared" si="206"/>
        <v>0</v>
      </c>
      <c r="Y93" s="358">
        <f t="shared" si="206"/>
        <v>0</v>
      </c>
      <c r="Z93" s="360">
        <f t="shared" si="206"/>
        <v>0</v>
      </c>
      <c r="AA93" s="358">
        <f t="shared" si="206"/>
        <v>0</v>
      </c>
      <c r="AB93" s="375">
        <f t="shared" si="206"/>
        <v>0</v>
      </c>
      <c r="AC93" s="360">
        <f t="shared" si="206"/>
        <v>0</v>
      </c>
      <c r="AD93" s="513">
        <f t="shared" si="206"/>
        <v>0</v>
      </c>
      <c r="AE93" s="359">
        <f t="shared" si="206"/>
        <v>0</v>
      </c>
      <c r="AF93" s="360">
        <f t="shared" si="206"/>
        <v>0</v>
      </c>
    </row>
    <row r="94" spans="1:32" s="59" customFormat="1" ht="15.75" x14ac:dyDescent="0.2">
      <c r="A94" s="56">
        <f>ROW()</f>
        <v>94</v>
      </c>
      <c r="B94" s="60" t="s">
        <v>169</v>
      </c>
      <c r="C94" s="532" t="s">
        <v>170</v>
      </c>
      <c r="D94" s="356">
        <f t="shared" ref="D94:X94" si="207">D95+D96+D97</f>
        <v>0</v>
      </c>
      <c r="E94" s="357">
        <f t="shared" si="207"/>
        <v>0</v>
      </c>
      <c r="F94" s="319">
        <f t="shared" si="207"/>
        <v>0</v>
      </c>
      <c r="G94" s="356">
        <f t="shared" si="207"/>
        <v>0</v>
      </c>
      <c r="H94" s="357">
        <f t="shared" si="207"/>
        <v>0</v>
      </c>
      <c r="I94" s="319">
        <f t="shared" si="207"/>
        <v>0</v>
      </c>
      <c r="J94" s="356">
        <f t="shared" si="207"/>
        <v>0</v>
      </c>
      <c r="K94" s="357">
        <f t="shared" si="207"/>
        <v>0</v>
      </c>
      <c r="L94" s="319">
        <f t="shared" si="207"/>
        <v>0</v>
      </c>
      <c r="M94" s="356">
        <f t="shared" si="207"/>
        <v>0</v>
      </c>
      <c r="N94" s="357">
        <f t="shared" si="207"/>
        <v>0</v>
      </c>
      <c r="O94" s="319">
        <f t="shared" si="207"/>
        <v>0</v>
      </c>
      <c r="P94" s="356">
        <f t="shared" si="207"/>
        <v>0</v>
      </c>
      <c r="Q94" s="357">
        <f t="shared" si="207"/>
        <v>0</v>
      </c>
      <c r="R94" s="319">
        <f t="shared" si="207"/>
        <v>0</v>
      </c>
      <c r="S94" s="356">
        <f t="shared" si="207"/>
        <v>0</v>
      </c>
      <c r="T94" s="357">
        <f t="shared" si="207"/>
        <v>0</v>
      </c>
      <c r="U94" s="319">
        <f t="shared" si="207"/>
        <v>0</v>
      </c>
      <c r="V94" s="321">
        <f t="shared" si="207"/>
        <v>0</v>
      </c>
      <c r="W94" s="357">
        <f t="shared" si="207"/>
        <v>0</v>
      </c>
      <c r="X94" s="371">
        <f t="shared" si="207"/>
        <v>0</v>
      </c>
      <c r="Y94" s="321">
        <f t="shared" ref="Y94:AF94" si="208">Y95+Y96+Y97</f>
        <v>0</v>
      </c>
      <c r="Z94" s="509">
        <f t="shared" si="208"/>
        <v>0</v>
      </c>
      <c r="AA94" s="354">
        <f t="shared" ref="AA94:AE94" si="209">AA95+AA96+AA97</f>
        <v>0</v>
      </c>
      <c r="AB94" s="371">
        <f t="shared" ref="AB94:AC94" si="210">AB95+AB96+AB97</f>
        <v>0</v>
      </c>
      <c r="AC94" s="319">
        <f t="shared" si="210"/>
        <v>0</v>
      </c>
      <c r="AD94" s="512">
        <f t="shared" si="209"/>
        <v>0</v>
      </c>
      <c r="AE94" s="355">
        <f t="shared" si="209"/>
        <v>0</v>
      </c>
      <c r="AF94" s="319">
        <f t="shared" si="208"/>
        <v>0</v>
      </c>
    </row>
    <row r="95" spans="1:32" s="59" customFormat="1" ht="15.75" x14ac:dyDescent="0.2">
      <c r="A95" s="56">
        <f>ROW()</f>
        <v>95</v>
      </c>
      <c r="B95" s="61" t="s">
        <v>171</v>
      </c>
      <c r="C95" s="532" t="s">
        <v>36</v>
      </c>
      <c r="D95" s="317"/>
      <c r="E95" s="314"/>
      <c r="F95" s="319">
        <f>D95+E95</f>
        <v>0</v>
      </c>
      <c r="G95" s="317"/>
      <c r="H95" s="314"/>
      <c r="I95" s="319">
        <f>G95+H95</f>
        <v>0</v>
      </c>
      <c r="J95" s="317"/>
      <c r="K95" s="314"/>
      <c r="L95" s="319">
        <f>J95+K95</f>
        <v>0</v>
      </c>
      <c r="M95" s="317"/>
      <c r="N95" s="314"/>
      <c r="O95" s="319">
        <f>M95+N95</f>
        <v>0</v>
      </c>
      <c r="P95" s="317"/>
      <c r="Q95" s="314"/>
      <c r="R95" s="319">
        <f>P95+Q95</f>
        <v>0</v>
      </c>
      <c r="S95" s="317"/>
      <c r="T95" s="314"/>
      <c r="U95" s="319">
        <f>S95+T95</f>
        <v>0</v>
      </c>
      <c r="V95" s="321">
        <f>SUMIF($D$9:$U$9,"Summe",D95:U95)</f>
        <v>0</v>
      </c>
      <c r="W95" s="314"/>
      <c r="X95" s="371">
        <f t="shared" ref="X95:X97" si="211">V95-W95</f>
        <v>0</v>
      </c>
      <c r="Y95" s="321">
        <f t="shared" ref="Y95:Y97" si="212">SUMIF($D$9:$U$9,"direkte Zuordnung",D95:U95)</f>
        <v>0</v>
      </c>
      <c r="Z95" s="319">
        <f t="shared" ref="Z95:Z97" si="213">SUMIF($D$9:$U$9,"indirekte Zuordnung",D95:U95)</f>
        <v>0</v>
      </c>
      <c r="AA95" s="354">
        <f t="shared" ref="AA95:AA97" si="214">SUMIF($D$3:$U$3,"Stromnetz - direkt",D95:U95)</f>
        <v>0</v>
      </c>
      <c r="AB95" s="371">
        <f t="shared" ref="AB95:AB97" si="215">SUMIF($D$3:$U$3,"Stromnetz - indirekt",D95:U95)</f>
        <v>0</v>
      </c>
      <c r="AC95" s="319">
        <f t="shared" ref="AC95:AC97" si="216">AA95+AB95</f>
        <v>0</v>
      </c>
      <c r="AD95" s="512">
        <f t="shared" ref="AD95:AD97" si="217">SUMIF($D$3:$U$3,"Gasnetz - direkt",D95:U95)</f>
        <v>0</v>
      </c>
      <c r="AE95" s="355">
        <f t="shared" ref="AE95:AE97" si="218">SUMIF($D$3:$U$3,"Gasnetz - indirekt",D95:U95)</f>
        <v>0</v>
      </c>
      <c r="AF95" s="319">
        <f t="shared" ref="AF95:AF97" si="219">AD95+AE95</f>
        <v>0</v>
      </c>
    </row>
    <row r="96" spans="1:32" s="59" customFormat="1" ht="30" x14ac:dyDescent="0.2">
      <c r="A96" s="56">
        <f>ROW()</f>
        <v>96</v>
      </c>
      <c r="B96" s="62" t="s">
        <v>172</v>
      </c>
      <c r="C96" s="533" t="s">
        <v>435</v>
      </c>
      <c r="D96" s="316"/>
      <c r="E96" s="313"/>
      <c r="F96" s="318">
        <f>D96+E96</f>
        <v>0</v>
      </c>
      <c r="G96" s="316"/>
      <c r="H96" s="313"/>
      <c r="I96" s="318">
        <f>G96+H96</f>
        <v>0</v>
      </c>
      <c r="J96" s="316"/>
      <c r="K96" s="313"/>
      <c r="L96" s="318">
        <f>J96+K96</f>
        <v>0</v>
      </c>
      <c r="M96" s="316"/>
      <c r="N96" s="313"/>
      <c r="O96" s="318">
        <f>M96+N96</f>
        <v>0</v>
      </c>
      <c r="P96" s="316"/>
      <c r="Q96" s="313"/>
      <c r="R96" s="318">
        <f>P96+Q96</f>
        <v>0</v>
      </c>
      <c r="S96" s="316"/>
      <c r="T96" s="313"/>
      <c r="U96" s="318">
        <f>S96+T96</f>
        <v>0</v>
      </c>
      <c r="V96" s="320">
        <f>SUMIF($D$9:$U$9,"Summe",D96:U96)</f>
        <v>0</v>
      </c>
      <c r="W96" s="313"/>
      <c r="X96" s="372">
        <f t="shared" si="211"/>
        <v>0</v>
      </c>
      <c r="Y96" s="320">
        <f t="shared" si="212"/>
        <v>0</v>
      </c>
      <c r="Z96" s="318">
        <f t="shared" si="213"/>
        <v>0</v>
      </c>
      <c r="AA96" s="361">
        <f t="shared" si="214"/>
        <v>0</v>
      </c>
      <c r="AB96" s="372">
        <f t="shared" si="215"/>
        <v>0</v>
      </c>
      <c r="AC96" s="318">
        <f t="shared" si="216"/>
        <v>0</v>
      </c>
      <c r="AD96" s="511">
        <f t="shared" si="217"/>
        <v>0</v>
      </c>
      <c r="AE96" s="362">
        <f t="shared" si="218"/>
        <v>0</v>
      </c>
      <c r="AF96" s="318">
        <f t="shared" si="219"/>
        <v>0</v>
      </c>
    </row>
    <row r="97" spans="1:32" s="59" customFormat="1" x14ac:dyDescent="0.2">
      <c r="A97" s="56">
        <f>ROW()</f>
        <v>97</v>
      </c>
      <c r="B97" s="62" t="s">
        <v>174</v>
      </c>
      <c r="C97" s="533" t="s">
        <v>436</v>
      </c>
      <c r="D97" s="316"/>
      <c r="E97" s="313"/>
      <c r="F97" s="318">
        <f>D97+E97</f>
        <v>0</v>
      </c>
      <c r="G97" s="316"/>
      <c r="H97" s="313"/>
      <c r="I97" s="318">
        <f>G97+H97</f>
        <v>0</v>
      </c>
      <c r="J97" s="316"/>
      <c r="K97" s="313"/>
      <c r="L97" s="318">
        <f>J97+K97</f>
        <v>0</v>
      </c>
      <c r="M97" s="316"/>
      <c r="N97" s="313"/>
      <c r="O97" s="318">
        <f>M97+N97</f>
        <v>0</v>
      </c>
      <c r="P97" s="316"/>
      <c r="Q97" s="313"/>
      <c r="R97" s="318">
        <f>P97+Q97</f>
        <v>0</v>
      </c>
      <c r="S97" s="316"/>
      <c r="T97" s="313"/>
      <c r="U97" s="318">
        <f>S97+T97</f>
        <v>0</v>
      </c>
      <c r="V97" s="320">
        <f>SUMIF($D$9:$U$9,"Summe",D97:U97)</f>
        <v>0</v>
      </c>
      <c r="W97" s="313"/>
      <c r="X97" s="372">
        <f t="shared" si="211"/>
        <v>0</v>
      </c>
      <c r="Y97" s="320">
        <f t="shared" si="212"/>
        <v>0</v>
      </c>
      <c r="Z97" s="318">
        <f t="shared" si="213"/>
        <v>0</v>
      </c>
      <c r="AA97" s="361">
        <f t="shared" si="214"/>
        <v>0</v>
      </c>
      <c r="AB97" s="372">
        <f t="shared" si="215"/>
        <v>0</v>
      </c>
      <c r="AC97" s="318">
        <f t="shared" si="216"/>
        <v>0</v>
      </c>
      <c r="AD97" s="511">
        <f t="shared" si="217"/>
        <v>0</v>
      </c>
      <c r="AE97" s="362">
        <f t="shared" si="218"/>
        <v>0</v>
      </c>
      <c r="AF97" s="318">
        <f t="shared" si="219"/>
        <v>0</v>
      </c>
    </row>
    <row r="98" spans="1:32" s="59" customFormat="1" ht="31.5" x14ac:dyDescent="0.2">
      <c r="A98" s="56">
        <f>ROW()</f>
        <v>98</v>
      </c>
      <c r="B98" s="61" t="s">
        <v>176</v>
      </c>
      <c r="C98" s="532" t="s">
        <v>177</v>
      </c>
      <c r="D98" s="356">
        <f t="shared" ref="D98:X98" si="220">D99+D100+D101</f>
        <v>0</v>
      </c>
      <c r="E98" s="357">
        <f t="shared" si="220"/>
        <v>0</v>
      </c>
      <c r="F98" s="319">
        <f t="shared" si="220"/>
        <v>0</v>
      </c>
      <c r="G98" s="356">
        <f t="shared" si="220"/>
        <v>0</v>
      </c>
      <c r="H98" s="357">
        <f t="shared" si="220"/>
        <v>0</v>
      </c>
      <c r="I98" s="319">
        <f t="shared" si="220"/>
        <v>0</v>
      </c>
      <c r="J98" s="356">
        <f t="shared" si="220"/>
        <v>0</v>
      </c>
      <c r="K98" s="357">
        <f t="shared" si="220"/>
        <v>0</v>
      </c>
      <c r="L98" s="319">
        <f t="shared" si="220"/>
        <v>0</v>
      </c>
      <c r="M98" s="356">
        <f t="shared" si="220"/>
        <v>0</v>
      </c>
      <c r="N98" s="357">
        <f t="shared" si="220"/>
        <v>0</v>
      </c>
      <c r="O98" s="319">
        <f t="shared" si="220"/>
        <v>0</v>
      </c>
      <c r="P98" s="356">
        <f t="shared" si="220"/>
        <v>0</v>
      </c>
      <c r="Q98" s="357">
        <f t="shared" si="220"/>
        <v>0</v>
      </c>
      <c r="R98" s="319">
        <f t="shared" si="220"/>
        <v>0</v>
      </c>
      <c r="S98" s="356">
        <f t="shared" si="220"/>
        <v>0</v>
      </c>
      <c r="T98" s="357">
        <f t="shared" si="220"/>
        <v>0</v>
      </c>
      <c r="U98" s="319">
        <f t="shared" si="220"/>
        <v>0</v>
      </c>
      <c r="V98" s="321">
        <f t="shared" si="220"/>
        <v>0</v>
      </c>
      <c r="W98" s="357">
        <f t="shared" si="220"/>
        <v>0</v>
      </c>
      <c r="X98" s="371">
        <f t="shared" si="220"/>
        <v>0</v>
      </c>
      <c r="Y98" s="321">
        <f t="shared" ref="Y98:AF98" si="221">Y99+Y100+Y101</f>
        <v>0</v>
      </c>
      <c r="Z98" s="319">
        <f t="shared" si="221"/>
        <v>0</v>
      </c>
      <c r="AA98" s="354">
        <f t="shared" ref="AA98:AE98" si="222">AA99+AA100+AA101</f>
        <v>0</v>
      </c>
      <c r="AB98" s="371">
        <f t="shared" ref="AB98:AC98" si="223">AB99+AB100+AB101</f>
        <v>0</v>
      </c>
      <c r="AC98" s="319">
        <f t="shared" si="223"/>
        <v>0</v>
      </c>
      <c r="AD98" s="512">
        <f t="shared" si="222"/>
        <v>0</v>
      </c>
      <c r="AE98" s="355">
        <f t="shared" si="222"/>
        <v>0</v>
      </c>
      <c r="AF98" s="319">
        <f t="shared" si="221"/>
        <v>0</v>
      </c>
    </row>
    <row r="99" spans="1:32" s="59" customFormat="1" ht="15.75" x14ac:dyDescent="0.2">
      <c r="A99" s="56">
        <f>ROW()</f>
        <v>99</v>
      </c>
      <c r="B99" s="61" t="s">
        <v>178</v>
      </c>
      <c r="C99" s="532" t="s">
        <v>36</v>
      </c>
      <c r="D99" s="317"/>
      <c r="E99" s="314"/>
      <c r="F99" s="319">
        <f>D99+E99</f>
        <v>0</v>
      </c>
      <c r="G99" s="317"/>
      <c r="H99" s="314"/>
      <c r="I99" s="319">
        <f>G99+H99</f>
        <v>0</v>
      </c>
      <c r="J99" s="317"/>
      <c r="K99" s="314"/>
      <c r="L99" s="319">
        <f>J99+K99</f>
        <v>0</v>
      </c>
      <c r="M99" s="317"/>
      <c r="N99" s="314"/>
      <c r="O99" s="319">
        <f>M99+N99</f>
        <v>0</v>
      </c>
      <c r="P99" s="317"/>
      <c r="Q99" s="314"/>
      <c r="R99" s="319">
        <f>P99+Q99</f>
        <v>0</v>
      </c>
      <c r="S99" s="317"/>
      <c r="T99" s="314"/>
      <c r="U99" s="319">
        <f>S99+T99</f>
        <v>0</v>
      </c>
      <c r="V99" s="321">
        <f>SUMIF($D$9:$U$9,"Summe",D99:U99)</f>
        <v>0</v>
      </c>
      <c r="W99" s="314"/>
      <c r="X99" s="371">
        <f t="shared" ref="X99:X101" si="224">V99-W99</f>
        <v>0</v>
      </c>
      <c r="Y99" s="321">
        <f t="shared" ref="Y99:Y101" si="225">SUMIF($D$9:$U$9,"direkte Zuordnung",D99:U99)</f>
        <v>0</v>
      </c>
      <c r="Z99" s="319">
        <f t="shared" ref="Z99:Z101" si="226">SUMIF($D$9:$U$9,"indirekte Zuordnung",D99:U99)</f>
        <v>0</v>
      </c>
      <c r="AA99" s="354">
        <f t="shared" ref="AA99:AA101" si="227">SUMIF($D$3:$U$3,"Stromnetz - direkt",D99:U99)</f>
        <v>0</v>
      </c>
      <c r="AB99" s="371">
        <f t="shared" ref="AB99:AB101" si="228">SUMIF($D$3:$U$3,"Stromnetz - indirekt",D99:U99)</f>
        <v>0</v>
      </c>
      <c r="AC99" s="319">
        <f t="shared" ref="AC99:AC101" si="229">AA99+AB99</f>
        <v>0</v>
      </c>
      <c r="AD99" s="512">
        <f t="shared" ref="AD99:AD101" si="230">SUMIF($D$3:$U$3,"Gasnetz - direkt",D99:U99)</f>
        <v>0</v>
      </c>
      <c r="AE99" s="355">
        <f t="shared" ref="AE99:AE101" si="231">SUMIF($D$3:$U$3,"Gasnetz - indirekt",D99:U99)</f>
        <v>0</v>
      </c>
      <c r="AF99" s="319">
        <f t="shared" ref="AF99:AF101" si="232">AD99+AE99</f>
        <v>0</v>
      </c>
    </row>
    <row r="100" spans="1:32" s="59" customFormat="1" ht="30" x14ac:dyDescent="0.2">
      <c r="A100" s="56">
        <f>ROW()</f>
        <v>100</v>
      </c>
      <c r="B100" s="62" t="s">
        <v>179</v>
      </c>
      <c r="C100" s="533" t="s">
        <v>435</v>
      </c>
      <c r="D100" s="316"/>
      <c r="E100" s="313"/>
      <c r="F100" s="318">
        <f>D100+E100</f>
        <v>0</v>
      </c>
      <c r="G100" s="316"/>
      <c r="H100" s="313"/>
      <c r="I100" s="318">
        <f>G100+H100</f>
        <v>0</v>
      </c>
      <c r="J100" s="316"/>
      <c r="K100" s="313"/>
      <c r="L100" s="318">
        <f>J100+K100</f>
        <v>0</v>
      </c>
      <c r="M100" s="316"/>
      <c r="N100" s="313"/>
      <c r="O100" s="318">
        <f>M100+N100</f>
        <v>0</v>
      </c>
      <c r="P100" s="316"/>
      <c r="Q100" s="313"/>
      <c r="R100" s="318">
        <f>P100+Q100</f>
        <v>0</v>
      </c>
      <c r="S100" s="316"/>
      <c r="T100" s="313"/>
      <c r="U100" s="318">
        <f>S100+T100</f>
        <v>0</v>
      </c>
      <c r="V100" s="320">
        <f>SUMIF($D$9:$U$9,"Summe",D100:U100)</f>
        <v>0</v>
      </c>
      <c r="W100" s="313"/>
      <c r="X100" s="372">
        <f t="shared" si="224"/>
        <v>0</v>
      </c>
      <c r="Y100" s="320">
        <f t="shared" si="225"/>
        <v>0</v>
      </c>
      <c r="Z100" s="318">
        <f t="shared" si="226"/>
        <v>0</v>
      </c>
      <c r="AA100" s="361">
        <f t="shared" si="227"/>
        <v>0</v>
      </c>
      <c r="AB100" s="372">
        <f t="shared" si="228"/>
        <v>0</v>
      </c>
      <c r="AC100" s="318">
        <f t="shared" si="229"/>
        <v>0</v>
      </c>
      <c r="AD100" s="511">
        <f t="shared" si="230"/>
        <v>0</v>
      </c>
      <c r="AE100" s="362">
        <f t="shared" si="231"/>
        <v>0</v>
      </c>
      <c r="AF100" s="318">
        <f t="shared" si="232"/>
        <v>0</v>
      </c>
    </row>
    <row r="101" spans="1:32" s="59" customFormat="1" x14ac:dyDescent="0.2">
      <c r="A101" s="56">
        <f>ROW()</f>
        <v>101</v>
      </c>
      <c r="B101" s="62" t="s">
        <v>180</v>
      </c>
      <c r="C101" s="533" t="s">
        <v>436</v>
      </c>
      <c r="D101" s="316"/>
      <c r="E101" s="313"/>
      <c r="F101" s="318">
        <f>D101+E101</f>
        <v>0</v>
      </c>
      <c r="G101" s="316"/>
      <c r="H101" s="313"/>
      <c r="I101" s="318">
        <f>G101+H101</f>
        <v>0</v>
      </c>
      <c r="J101" s="316"/>
      <c r="K101" s="313"/>
      <c r="L101" s="318">
        <f>J101+K101</f>
        <v>0</v>
      </c>
      <c r="M101" s="316"/>
      <c r="N101" s="313"/>
      <c r="O101" s="318">
        <f>M101+N101</f>
        <v>0</v>
      </c>
      <c r="P101" s="316"/>
      <c r="Q101" s="313"/>
      <c r="R101" s="318">
        <f>P101+Q101</f>
        <v>0</v>
      </c>
      <c r="S101" s="316"/>
      <c r="T101" s="313"/>
      <c r="U101" s="318">
        <f>S101+T101</f>
        <v>0</v>
      </c>
      <c r="V101" s="320">
        <f>SUMIF($D$9:$U$9,"Summe",D101:U101)</f>
        <v>0</v>
      </c>
      <c r="W101" s="313"/>
      <c r="X101" s="372">
        <f t="shared" si="224"/>
        <v>0</v>
      </c>
      <c r="Y101" s="320">
        <f t="shared" si="225"/>
        <v>0</v>
      </c>
      <c r="Z101" s="318">
        <f t="shared" si="226"/>
        <v>0</v>
      </c>
      <c r="AA101" s="361">
        <f t="shared" si="227"/>
        <v>0</v>
      </c>
      <c r="AB101" s="372">
        <f t="shared" si="228"/>
        <v>0</v>
      </c>
      <c r="AC101" s="318">
        <f t="shared" si="229"/>
        <v>0</v>
      </c>
      <c r="AD101" s="511">
        <f t="shared" si="230"/>
        <v>0</v>
      </c>
      <c r="AE101" s="362">
        <f t="shared" si="231"/>
        <v>0</v>
      </c>
      <c r="AF101" s="318">
        <f t="shared" si="232"/>
        <v>0</v>
      </c>
    </row>
    <row r="102" spans="1:32" s="59" customFormat="1" ht="15.75" x14ac:dyDescent="0.2">
      <c r="A102" s="56">
        <f>ROW()</f>
        <v>102</v>
      </c>
      <c r="B102" s="61" t="s">
        <v>181</v>
      </c>
      <c r="C102" s="532" t="s">
        <v>182</v>
      </c>
      <c r="D102" s="356">
        <f t="shared" ref="D102:X102" si="233">D103+D111+D119</f>
        <v>0</v>
      </c>
      <c r="E102" s="357">
        <f t="shared" si="233"/>
        <v>0</v>
      </c>
      <c r="F102" s="319">
        <f t="shared" si="233"/>
        <v>0</v>
      </c>
      <c r="G102" s="356">
        <f t="shared" si="233"/>
        <v>0</v>
      </c>
      <c r="H102" s="357">
        <f t="shared" si="233"/>
        <v>0</v>
      </c>
      <c r="I102" s="319">
        <f t="shared" si="233"/>
        <v>0</v>
      </c>
      <c r="J102" s="356">
        <f t="shared" si="233"/>
        <v>0</v>
      </c>
      <c r="K102" s="357">
        <f t="shared" si="233"/>
        <v>0</v>
      </c>
      <c r="L102" s="319">
        <f t="shared" si="233"/>
        <v>0</v>
      </c>
      <c r="M102" s="356">
        <f t="shared" si="233"/>
        <v>0</v>
      </c>
      <c r="N102" s="357">
        <f t="shared" si="233"/>
        <v>0</v>
      </c>
      <c r="O102" s="319">
        <f t="shared" si="233"/>
        <v>0</v>
      </c>
      <c r="P102" s="356">
        <f t="shared" si="233"/>
        <v>0</v>
      </c>
      <c r="Q102" s="357">
        <f t="shared" si="233"/>
        <v>0</v>
      </c>
      <c r="R102" s="319">
        <f t="shared" si="233"/>
        <v>0</v>
      </c>
      <c r="S102" s="356">
        <f t="shared" si="233"/>
        <v>0</v>
      </c>
      <c r="T102" s="357">
        <f t="shared" si="233"/>
        <v>0</v>
      </c>
      <c r="U102" s="319">
        <f t="shared" si="233"/>
        <v>0</v>
      </c>
      <c r="V102" s="321">
        <f t="shared" si="233"/>
        <v>0</v>
      </c>
      <c r="W102" s="357">
        <f t="shared" si="233"/>
        <v>0</v>
      </c>
      <c r="X102" s="371">
        <f t="shared" si="233"/>
        <v>0</v>
      </c>
      <c r="Y102" s="321">
        <f t="shared" ref="Y102:AF102" si="234">Y103+Y111+Y119</f>
        <v>0</v>
      </c>
      <c r="Z102" s="319">
        <f t="shared" si="234"/>
        <v>0</v>
      </c>
      <c r="AA102" s="354">
        <f t="shared" ref="AA102:AE102" si="235">AA103+AA111+AA119</f>
        <v>0</v>
      </c>
      <c r="AB102" s="371">
        <f t="shared" ref="AB102:AC102" si="236">AB103+AB111+AB119</f>
        <v>0</v>
      </c>
      <c r="AC102" s="319">
        <f t="shared" si="236"/>
        <v>0</v>
      </c>
      <c r="AD102" s="512">
        <f t="shared" si="235"/>
        <v>0</v>
      </c>
      <c r="AE102" s="355">
        <f t="shared" si="235"/>
        <v>0</v>
      </c>
      <c r="AF102" s="319">
        <f t="shared" si="234"/>
        <v>0</v>
      </c>
    </row>
    <row r="103" spans="1:32" s="59" customFormat="1" ht="27" x14ac:dyDescent="0.2">
      <c r="A103" s="56">
        <f>ROW()</f>
        <v>103</v>
      </c>
      <c r="B103" s="61" t="s">
        <v>183</v>
      </c>
      <c r="C103" s="532" t="s">
        <v>509</v>
      </c>
      <c r="D103" s="354">
        <f t="shared" ref="D103:X103" si="237">D104+D105+D108+D109+D110</f>
        <v>0</v>
      </c>
      <c r="E103" s="355">
        <f t="shared" si="237"/>
        <v>0</v>
      </c>
      <c r="F103" s="319">
        <f t="shared" si="237"/>
        <v>0</v>
      </c>
      <c r="G103" s="354">
        <f t="shared" si="237"/>
        <v>0</v>
      </c>
      <c r="H103" s="355">
        <f t="shared" si="237"/>
        <v>0</v>
      </c>
      <c r="I103" s="319">
        <f t="shared" si="237"/>
        <v>0</v>
      </c>
      <c r="J103" s="354">
        <f t="shared" si="237"/>
        <v>0</v>
      </c>
      <c r="K103" s="355">
        <f t="shared" si="237"/>
        <v>0</v>
      </c>
      <c r="L103" s="319">
        <f t="shared" si="237"/>
        <v>0</v>
      </c>
      <c r="M103" s="354">
        <f t="shared" si="237"/>
        <v>0</v>
      </c>
      <c r="N103" s="355">
        <f t="shared" si="237"/>
        <v>0</v>
      </c>
      <c r="O103" s="319">
        <f t="shared" si="237"/>
        <v>0</v>
      </c>
      <c r="P103" s="354">
        <f t="shared" si="237"/>
        <v>0</v>
      </c>
      <c r="Q103" s="355">
        <f t="shared" si="237"/>
        <v>0</v>
      </c>
      <c r="R103" s="319">
        <f t="shared" si="237"/>
        <v>0</v>
      </c>
      <c r="S103" s="354">
        <f t="shared" si="237"/>
        <v>0</v>
      </c>
      <c r="T103" s="355">
        <f t="shared" si="237"/>
        <v>0</v>
      </c>
      <c r="U103" s="319">
        <f t="shared" si="237"/>
        <v>0</v>
      </c>
      <c r="V103" s="321">
        <f t="shared" si="237"/>
        <v>0</v>
      </c>
      <c r="W103" s="355">
        <f t="shared" si="237"/>
        <v>0</v>
      </c>
      <c r="X103" s="371">
        <f t="shared" si="237"/>
        <v>0</v>
      </c>
      <c r="Y103" s="321">
        <f t="shared" ref="Y103:AF103" si="238">Y104+Y105+Y108+Y109+Y110</f>
        <v>0</v>
      </c>
      <c r="Z103" s="319">
        <f t="shared" si="238"/>
        <v>0</v>
      </c>
      <c r="AA103" s="354">
        <f t="shared" ref="AA103:AE103" si="239">AA104+AA105+AA108+AA109+AA110</f>
        <v>0</v>
      </c>
      <c r="AB103" s="371">
        <f t="shared" ref="AB103:AC103" si="240">AB104+AB105+AB108+AB109+AB110</f>
        <v>0</v>
      </c>
      <c r="AC103" s="319">
        <f t="shared" si="240"/>
        <v>0</v>
      </c>
      <c r="AD103" s="512">
        <f t="shared" si="239"/>
        <v>0</v>
      </c>
      <c r="AE103" s="355">
        <f t="shared" si="239"/>
        <v>0</v>
      </c>
      <c r="AF103" s="319">
        <f t="shared" si="238"/>
        <v>0</v>
      </c>
    </row>
    <row r="104" spans="1:32" s="59" customFormat="1" x14ac:dyDescent="0.2">
      <c r="A104" s="56">
        <f>ROW()</f>
        <v>104</v>
      </c>
      <c r="B104" s="62" t="s">
        <v>184</v>
      </c>
      <c r="C104" s="533" t="s">
        <v>37</v>
      </c>
      <c r="D104" s="316"/>
      <c r="E104" s="313"/>
      <c r="F104" s="318">
        <f>D104+E104</f>
        <v>0</v>
      </c>
      <c r="G104" s="316"/>
      <c r="H104" s="313"/>
      <c r="I104" s="318">
        <f>G104+H104</f>
        <v>0</v>
      </c>
      <c r="J104" s="316"/>
      <c r="K104" s="313"/>
      <c r="L104" s="318">
        <f>J104+K104</f>
        <v>0</v>
      </c>
      <c r="M104" s="316"/>
      <c r="N104" s="313"/>
      <c r="O104" s="318">
        <f>M104+N104</f>
        <v>0</v>
      </c>
      <c r="P104" s="316"/>
      <c r="Q104" s="313"/>
      <c r="R104" s="318">
        <f>P104+Q104</f>
        <v>0</v>
      </c>
      <c r="S104" s="316"/>
      <c r="T104" s="313"/>
      <c r="U104" s="318">
        <f>S104+T104</f>
        <v>0</v>
      </c>
      <c r="V104" s="320">
        <f>SUMIF($D$9:$U$9,"Summe",D104:U104)</f>
        <v>0</v>
      </c>
      <c r="W104" s="313"/>
      <c r="X104" s="372">
        <f>V104-W104</f>
        <v>0</v>
      </c>
      <c r="Y104" s="320">
        <f t="shared" ref="Y104" si="241">SUMIF($D$9:$U$9,"direkte Zuordnung",D104:U104)</f>
        <v>0</v>
      </c>
      <c r="Z104" s="318">
        <f t="shared" ref="Z104" si="242">SUMIF($D$9:$U$9,"indirekte Zuordnung",D104:U104)</f>
        <v>0</v>
      </c>
      <c r="AA104" s="361">
        <f>SUMIF($D$3:$U$3,"Stromnetz - direkt",D104:U104)</f>
        <v>0</v>
      </c>
      <c r="AB104" s="372">
        <f>SUMIF($D$3:$U$3,"Stromnetz - indirekt",D104:U104)</f>
        <v>0</v>
      </c>
      <c r="AC104" s="318">
        <f>AA104+AB104</f>
        <v>0</v>
      </c>
      <c r="AD104" s="511">
        <f t="shared" ref="AD104" si="243">SUMIF($D$3:$U$3,"Gasnetz - direkt",D104:U104)</f>
        <v>0</v>
      </c>
      <c r="AE104" s="362">
        <f t="shared" ref="AE104" si="244">SUMIF($D$3:$U$3,"Gasnetz - indirekt",D104:U104)</f>
        <v>0</v>
      </c>
      <c r="AF104" s="318">
        <f>AD104+AE104</f>
        <v>0</v>
      </c>
    </row>
    <row r="105" spans="1:32" s="59" customFormat="1" ht="30" x14ac:dyDescent="0.2">
      <c r="A105" s="56">
        <f>ROW()</f>
        <v>105</v>
      </c>
      <c r="B105" s="57" t="s">
        <v>185</v>
      </c>
      <c r="C105" s="533" t="s">
        <v>38</v>
      </c>
      <c r="D105" s="361">
        <f t="shared" ref="D105:X105" si="245">D106+D107</f>
        <v>0</v>
      </c>
      <c r="E105" s="362">
        <f t="shared" si="245"/>
        <v>0</v>
      </c>
      <c r="F105" s="318">
        <f t="shared" si="245"/>
        <v>0</v>
      </c>
      <c r="G105" s="361">
        <f t="shared" si="245"/>
        <v>0</v>
      </c>
      <c r="H105" s="362">
        <f t="shared" si="245"/>
        <v>0</v>
      </c>
      <c r="I105" s="318">
        <f t="shared" si="245"/>
        <v>0</v>
      </c>
      <c r="J105" s="361">
        <f t="shared" si="245"/>
        <v>0</v>
      </c>
      <c r="K105" s="362">
        <f t="shared" si="245"/>
        <v>0</v>
      </c>
      <c r="L105" s="318">
        <f t="shared" si="245"/>
        <v>0</v>
      </c>
      <c r="M105" s="361">
        <f t="shared" si="245"/>
        <v>0</v>
      </c>
      <c r="N105" s="362">
        <f t="shared" si="245"/>
        <v>0</v>
      </c>
      <c r="O105" s="318">
        <f t="shared" si="245"/>
        <v>0</v>
      </c>
      <c r="P105" s="361">
        <f t="shared" si="245"/>
        <v>0</v>
      </c>
      <c r="Q105" s="362">
        <f t="shared" si="245"/>
        <v>0</v>
      </c>
      <c r="R105" s="318">
        <f t="shared" si="245"/>
        <v>0</v>
      </c>
      <c r="S105" s="361">
        <f t="shared" si="245"/>
        <v>0</v>
      </c>
      <c r="T105" s="362">
        <f t="shared" si="245"/>
        <v>0</v>
      </c>
      <c r="U105" s="318">
        <f t="shared" si="245"/>
        <v>0</v>
      </c>
      <c r="V105" s="320">
        <f t="shared" si="245"/>
        <v>0</v>
      </c>
      <c r="W105" s="362">
        <f t="shared" si="245"/>
        <v>0</v>
      </c>
      <c r="X105" s="372">
        <f t="shared" si="245"/>
        <v>0</v>
      </c>
      <c r="Y105" s="320">
        <f t="shared" ref="Y105:AF105" si="246">Y106+Y107</f>
        <v>0</v>
      </c>
      <c r="Z105" s="318">
        <f t="shared" si="246"/>
        <v>0</v>
      </c>
      <c r="AA105" s="361">
        <f t="shared" ref="AA105:AE105" si="247">AA106+AA107</f>
        <v>0</v>
      </c>
      <c r="AB105" s="372">
        <f t="shared" ref="AB105:AC105" si="248">AB106+AB107</f>
        <v>0</v>
      </c>
      <c r="AC105" s="318">
        <f t="shared" si="248"/>
        <v>0</v>
      </c>
      <c r="AD105" s="511">
        <f t="shared" si="247"/>
        <v>0</v>
      </c>
      <c r="AE105" s="362">
        <f t="shared" si="247"/>
        <v>0</v>
      </c>
      <c r="AF105" s="318">
        <f t="shared" si="246"/>
        <v>0</v>
      </c>
    </row>
    <row r="106" spans="1:32" s="59" customFormat="1" ht="30" x14ac:dyDescent="0.2">
      <c r="A106" s="56">
        <f>ROW()</f>
        <v>106</v>
      </c>
      <c r="B106" s="57" t="s">
        <v>186</v>
      </c>
      <c r="C106" s="533" t="s">
        <v>187</v>
      </c>
      <c r="D106" s="316"/>
      <c r="E106" s="313"/>
      <c r="F106" s="318">
        <f t="shared" ref="F106:F133" si="249">D106+E106</f>
        <v>0</v>
      </c>
      <c r="G106" s="316"/>
      <c r="H106" s="313"/>
      <c r="I106" s="318">
        <f>G106+H106</f>
        <v>0</v>
      </c>
      <c r="J106" s="316"/>
      <c r="K106" s="313"/>
      <c r="L106" s="318">
        <f>J106+K106</f>
        <v>0</v>
      </c>
      <c r="M106" s="316"/>
      <c r="N106" s="313"/>
      <c r="O106" s="318">
        <f>M106+N106</f>
        <v>0</v>
      </c>
      <c r="P106" s="316"/>
      <c r="Q106" s="313"/>
      <c r="R106" s="318">
        <f>P106+Q106</f>
        <v>0</v>
      </c>
      <c r="S106" s="316"/>
      <c r="T106" s="313"/>
      <c r="U106" s="318">
        <f>S106+T106</f>
        <v>0</v>
      </c>
      <c r="V106" s="320">
        <f>SUMIF($D$9:$U$9,"Summe",D106:U106)</f>
        <v>0</v>
      </c>
      <c r="W106" s="313"/>
      <c r="X106" s="372">
        <f t="shared" ref="X106:X110" si="250">V106-W106</f>
        <v>0</v>
      </c>
      <c r="Y106" s="320">
        <f t="shared" ref="Y106:Y110" si="251">SUMIF($D$9:$U$9,"direkte Zuordnung",D106:U106)</f>
        <v>0</v>
      </c>
      <c r="Z106" s="318">
        <f t="shared" ref="Z106:Z110" si="252">SUMIF($D$9:$U$9,"indirekte Zuordnung",D106:U106)</f>
        <v>0</v>
      </c>
      <c r="AA106" s="361">
        <f t="shared" ref="AA106:AA110" si="253">SUMIF($D$3:$U$3,"Stromnetz - direkt",D106:U106)</f>
        <v>0</v>
      </c>
      <c r="AB106" s="372">
        <f t="shared" ref="AB106:AB110" si="254">SUMIF($D$3:$U$3,"Stromnetz - indirekt",D106:U106)</f>
        <v>0</v>
      </c>
      <c r="AC106" s="318">
        <f t="shared" ref="AC106:AC110" si="255">AA106+AB106</f>
        <v>0</v>
      </c>
      <c r="AD106" s="511">
        <f t="shared" ref="AD106:AD110" si="256">SUMIF($D$3:$U$3,"Gasnetz - direkt",D106:U106)</f>
        <v>0</v>
      </c>
      <c r="AE106" s="362">
        <f t="shared" ref="AE106:AE110" si="257">SUMIF($D$3:$U$3,"Gasnetz - indirekt",D106:U106)</f>
        <v>0</v>
      </c>
      <c r="AF106" s="318">
        <f t="shared" ref="AF106:AF110" si="258">AD106+AE106</f>
        <v>0</v>
      </c>
    </row>
    <row r="107" spans="1:32" s="59" customFormat="1" x14ac:dyDescent="0.2">
      <c r="A107" s="56">
        <f>ROW()</f>
        <v>107</v>
      </c>
      <c r="B107" s="57" t="s">
        <v>188</v>
      </c>
      <c r="C107" s="533" t="s">
        <v>39</v>
      </c>
      <c r="D107" s="316"/>
      <c r="E107" s="313"/>
      <c r="F107" s="318">
        <f t="shared" si="249"/>
        <v>0</v>
      </c>
      <c r="G107" s="316"/>
      <c r="H107" s="313"/>
      <c r="I107" s="318">
        <f>G107+H107</f>
        <v>0</v>
      </c>
      <c r="J107" s="316"/>
      <c r="K107" s="313"/>
      <c r="L107" s="318">
        <f>J107+K107</f>
        <v>0</v>
      </c>
      <c r="M107" s="316"/>
      <c r="N107" s="313"/>
      <c r="O107" s="318">
        <f>M107+N107</f>
        <v>0</v>
      </c>
      <c r="P107" s="316"/>
      <c r="Q107" s="313"/>
      <c r="R107" s="318">
        <f>P107+Q107</f>
        <v>0</v>
      </c>
      <c r="S107" s="316"/>
      <c r="T107" s="313"/>
      <c r="U107" s="318">
        <f>S107+T107</f>
        <v>0</v>
      </c>
      <c r="V107" s="320">
        <f>SUMIF($D$9:$U$9,"Summe",D107:U107)</f>
        <v>0</v>
      </c>
      <c r="W107" s="313"/>
      <c r="X107" s="372">
        <f t="shared" si="250"/>
        <v>0</v>
      </c>
      <c r="Y107" s="320">
        <f t="shared" si="251"/>
        <v>0</v>
      </c>
      <c r="Z107" s="318">
        <f t="shared" si="252"/>
        <v>0</v>
      </c>
      <c r="AA107" s="361">
        <f t="shared" si="253"/>
        <v>0</v>
      </c>
      <c r="AB107" s="372">
        <f t="shared" si="254"/>
        <v>0</v>
      </c>
      <c r="AC107" s="318">
        <f t="shared" si="255"/>
        <v>0</v>
      </c>
      <c r="AD107" s="511">
        <f t="shared" si="256"/>
        <v>0</v>
      </c>
      <c r="AE107" s="362">
        <f t="shared" si="257"/>
        <v>0</v>
      </c>
      <c r="AF107" s="318">
        <f t="shared" si="258"/>
        <v>0</v>
      </c>
    </row>
    <row r="108" spans="1:32" s="59" customFormat="1" x14ac:dyDescent="0.2">
      <c r="A108" s="56">
        <f>ROW()</f>
        <v>108</v>
      </c>
      <c r="B108" s="57" t="s">
        <v>189</v>
      </c>
      <c r="C108" s="533" t="s">
        <v>40</v>
      </c>
      <c r="D108" s="316"/>
      <c r="E108" s="313"/>
      <c r="F108" s="318">
        <f t="shared" si="249"/>
        <v>0</v>
      </c>
      <c r="G108" s="316"/>
      <c r="H108" s="313"/>
      <c r="I108" s="318">
        <f>G108+H108</f>
        <v>0</v>
      </c>
      <c r="J108" s="316"/>
      <c r="K108" s="313"/>
      <c r="L108" s="318">
        <f>J108+K108</f>
        <v>0</v>
      </c>
      <c r="M108" s="316"/>
      <c r="N108" s="313"/>
      <c r="O108" s="318">
        <f>M108+N108</f>
        <v>0</v>
      </c>
      <c r="P108" s="316"/>
      <c r="Q108" s="313"/>
      <c r="R108" s="318">
        <f>P108+Q108</f>
        <v>0</v>
      </c>
      <c r="S108" s="316"/>
      <c r="T108" s="313"/>
      <c r="U108" s="318">
        <f>S108+T108</f>
        <v>0</v>
      </c>
      <c r="V108" s="320">
        <f>SUMIF($D$9:$U$9,"Summe",D108:U108)</f>
        <v>0</v>
      </c>
      <c r="W108" s="313"/>
      <c r="X108" s="372">
        <f t="shared" si="250"/>
        <v>0</v>
      </c>
      <c r="Y108" s="320">
        <f t="shared" si="251"/>
        <v>0</v>
      </c>
      <c r="Z108" s="318">
        <f t="shared" si="252"/>
        <v>0</v>
      </c>
      <c r="AA108" s="361">
        <f t="shared" si="253"/>
        <v>0</v>
      </c>
      <c r="AB108" s="372">
        <f t="shared" si="254"/>
        <v>0</v>
      </c>
      <c r="AC108" s="318">
        <f t="shared" si="255"/>
        <v>0</v>
      </c>
      <c r="AD108" s="511">
        <f t="shared" si="256"/>
        <v>0</v>
      </c>
      <c r="AE108" s="362">
        <f t="shared" si="257"/>
        <v>0</v>
      </c>
      <c r="AF108" s="318">
        <f t="shared" si="258"/>
        <v>0</v>
      </c>
    </row>
    <row r="109" spans="1:32" s="59" customFormat="1" ht="30" x14ac:dyDescent="0.2">
      <c r="A109" s="56">
        <f>ROW()</f>
        <v>109</v>
      </c>
      <c r="B109" s="57" t="s">
        <v>190</v>
      </c>
      <c r="C109" s="533" t="s">
        <v>41</v>
      </c>
      <c r="D109" s="316"/>
      <c r="E109" s="313"/>
      <c r="F109" s="318">
        <f t="shared" si="249"/>
        <v>0</v>
      </c>
      <c r="G109" s="316"/>
      <c r="H109" s="313"/>
      <c r="I109" s="318">
        <f>G109+H109</f>
        <v>0</v>
      </c>
      <c r="J109" s="316"/>
      <c r="K109" s="313"/>
      <c r="L109" s="318">
        <f>J109+K109</f>
        <v>0</v>
      </c>
      <c r="M109" s="316"/>
      <c r="N109" s="313"/>
      <c r="O109" s="318">
        <f>M109+N109</f>
        <v>0</v>
      </c>
      <c r="P109" s="316"/>
      <c r="Q109" s="313"/>
      <c r="R109" s="318">
        <f>P109+Q109</f>
        <v>0</v>
      </c>
      <c r="S109" s="316"/>
      <c r="T109" s="313"/>
      <c r="U109" s="318">
        <f>S109+T109</f>
        <v>0</v>
      </c>
      <c r="V109" s="320">
        <f>SUMIF($D$9:$U$9,"Summe",D109:U109)</f>
        <v>0</v>
      </c>
      <c r="W109" s="313"/>
      <c r="X109" s="372">
        <f t="shared" si="250"/>
        <v>0</v>
      </c>
      <c r="Y109" s="320">
        <f t="shared" si="251"/>
        <v>0</v>
      </c>
      <c r="Z109" s="318">
        <f t="shared" si="252"/>
        <v>0</v>
      </c>
      <c r="AA109" s="361">
        <f t="shared" si="253"/>
        <v>0</v>
      </c>
      <c r="AB109" s="372">
        <f t="shared" si="254"/>
        <v>0</v>
      </c>
      <c r="AC109" s="318">
        <f t="shared" si="255"/>
        <v>0</v>
      </c>
      <c r="AD109" s="511">
        <f t="shared" si="256"/>
        <v>0</v>
      </c>
      <c r="AE109" s="362">
        <f t="shared" si="257"/>
        <v>0</v>
      </c>
      <c r="AF109" s="318">
        <f t="shared" si="258"/>
        <v>0</v>
      </c>
    </row>
    <row r="110" spans="1:32" s="59" customFormat="1" x14ac:dyDescent="0.2">
      <c r="A110" s="56">
        <f>ROW()</f>
        <v>110</v>
      </c>
      <c r="B110" s="57" t="s">
        <v>191</v>
      </c>
      <c r="C110" s="533" t="s">
        <v>14</v>
      </c>
      <c r="D110" s="316"/>
      <c r="E110" s="313"/>
      <c r="F110" s="318">
        <f t="shared" si="249"/>
        <v>0</v>
      </c>
      <c r="G110" s="316"/>
      <c r="H110" s="313"/>
      <c r="I110" s="318">
        <f>G110+H110</f>
        <v>0</v>
      </c>
      <c r="J110" s="316"/>
      <c r="K110" s="313"/>
      <c r="L110" s="318">
        <f>J110+K110</f>
        <v>0</v>
      </c>
      <c r="M110" s="316"/>
      <c r="N110" s="313"/>
      <c r="O110" s="318">
        <f>M110+N110</f>
        <v>0</v>
      </c>
      <c r="P110" s="316"/>
      <c r="Q110" s="313"/>
      <c r="R110" s="318">
        <f>P110+Q110</f>
        <v>0</v>
      </c>
      <c r="S110" s="316"/>
      <c r="T110" s="313"/>
      <c r="U110" s="318">
        <f>S110+T110</f>
        <v>0</v>
      </c>
      <c r="V110" s="320">
        <f>SUMIF($D$9:$U$9,"Summe",D110:U110)</f>
        <v>0</v>
      </c>
      <c r="W110" s="313"/>
      <c r="X110" s="372">
        <f t="shared" si="250"/>
        <v>0</v>
      </c>
      <c r="Y110" s="320">
        <f t="shared" si="251"/>
        <v>0</v>
      </c>
      <c r="Z110" s="318">
        <f t="shared" si="252"/>
        <v>0</v>
      </c>
      <c r="AA110" s="361">
        <f t="shared" si="253"/>
        <v>0</v>
      </c>
      <c r="AB110" s="372">
        <f t="shared" si="254"/>
        <v>0</v>
      </c>
      <c r="AC110" s="318">
        <f t="shared" si="255"/>
        <v>0</v>
      </c>
      <c r="AD110" s="511">
        <f t="shared" si="256"/>
        <v>0</v>
      </c>
      <c r="AE110" s="362">
        <f t="shared" si="257"/>
        <v>0</v>
      </c>
      <c r="AF110" s="318">
        <f t="shared" si="258"/>
        <v>0</v>
      </c>
    </row>
    <row r="111" spans="1:32" s="59" customFormat="1" ht="30" x14ac:dyDescent="0.2">
      <c r="A111" s="56">
        <f>ROW()</f>
        <v>111</v>
      </c>
      <c r="B111" s="57" t="s">
        <v>192</v>
      </c>
      <c r="C111" s="533" t="s">
        <v>435</v>
      </c>
      <c r="D111" s="352">
        <f t="shared" ref="D111:X111" si="259">D112+D113+D116+D117+D118</f>
        <v>0</v>
      </c>
      <c r="E111" s="353">
        <f t="shared" si="259"/>
        <v>0</v>
      </c>
      <c r="F111" s="318">
        <f t="shared" si="259"/>
        <v>0</v>
      </c>
      <c r="G111" s="352">
        <f t="shared" si="259"/>
        <v>0</v>
      </c>
      <c r="H111" s="353">
        <f t="shared" si="259"/>
        <v>0</v>
      </c>
      <c r="I111" s="318">
        <f t="shared" si="259"/>
        <v>0</v>
      </c>
      <c r="J111" s="352">
        <f t="shared" si="259"/>
        <v>0</v>
      </c>
      <c r="K111" s="353">
        <f t="shared" si="259"/>
        <v>0</v>
      </c>
      <c r="L111" s="318">
        <f t="shared" si="259"/>
        <v>0</v>
      </c>
      <c r="M111" s="352">
        <f t="shared" si="259"/>
        <v>0</v>
      </c>
      <c r="N111" s="353">
        <f t="shared" si="259"/>
        <v>0</v>
      </c>
      <c r="O111" s="318">
        <f t="shared" si="259"/>
        <v>0</v>
      </c>
      <c r="P111" s="352">
        <f t="shared" si="259"/>
        <v>0</v>
      </c>
      <c r="Q111" s="353">
        <f t="shared" si="259"/>
        <v>0</v>
      </c>
      <c r="R111" s="318">
        <f t="shared" si="259"/>
        <v>0</v>
      </c>
      <c r="S111" s="352">
        <f t="shared" si="259"/>
        <v>0</v>
      </c>
      <c r="T111" s="353">
        <f t="shared" si="259"/>
        <v>0</v>
      </c>
      <c r="U111" s="318">
        <f t="shared" si="259"/>
        <v>0</v>
      </c>
      <c r="V111" s="320">
        <f t="shared" si="259"/>
        <v>0</v>
      </c>
      <c r="W111" s="353">
        <f t="shared" si="259"/>
        <v>0</v>
      </c>
      <c r="X111" s="372">
        <f t="shared" si="259"/>
        <v>0</v>
      </c>
      <c r="Y111" s="320">
        <f t="shared" ref="Y111:AF111" si="260">Y112+Y113+Y116+Y117+Y118</f>
        <v>0</v>
      </c>
      <c r="Z111" s="318">
        <f t="shared" si="260"/>
        <v>0</v>
      </c>
      <c r="AA111" s="361">
        <f t="shared" ref="AA111:AE111" si="261">AA112+AA113+AA116+AA117+AA118</f>
        <v>0</v>
      </c>
      <c r="AB111" s="372">
        <f t="shared" ref="AB111:AC111" si="262">AB112+AB113+AB116+AB117+AB118</f>
        <v>0</v>
      </c>
      <c r="AC111" s="318">
        <f t="shared" si="262"/>
        <v>0</v>
      </c>
      <c r="AD111" s="511">
        <f t="shared" si="261"/>
        <v>0</v>
      </c>
      <c r="AE111" s="362">
        <f t="shared" si="261"/>
        <v>0</v>
      </c>
      <c r="AF111" s="318">
        <f t="shared" si="260"/>
        <v>0</v>
      </c>
    </row>
    <row r="112" spans="1:32" s="59" customFormat="1" x14ac:dyDescent="0.2">
      <c r="A112" s="56">
        <f>ROW()</f>
        <v>112</v>
      </c>
      <c r="B112" s="62" t="s">
        <v>193</v>
      </c>
      <c r="C112" s="533" t="s">
        <v>37</v>
      </c>
      <c r="D112" s="316"/>
      <c r="E112" s="313"/>
      <c r="F112" s="318">
        <f t="shared" si="249"/>
        <v>0</v>
      </c>
      <c r="G112" s="316"/>
      <c r="H112" s="313"/>
      <c r="I112" s="318">
        <f>G112+H112</f>
        <v>0</v>
      </c>
      <c r="J112" s="316"/>
      <c r="K112" s="313"/>
      <c r="L112" s="318">
        <f>J112+K112</f>
        <v>0</v>
      </c>
      <c r="M112" s="316"/>
      <c r="N112" s="313"/>
      <c r="O112" s="318">
        <f>M112+N112</f>
        <v>0</v>
      </c>
      <c r="P112" s="316"/>
      <c r="Q112" s="313"/>
      <c r="R112" s="318">
        <f>P112+Q112</f>
        <v>0</v>
      </c>
      <c r="S112" s="316"/>
      <c r="T112" s="313"/>
      <c r="U112" s="318">
        <f>S112+T112</f>
        <v>0</v>
      </c>
      <c r="V112" s="320">
        <f>SUMIF($D$9:$U$9,"Summe",D112:U112)</f>
        <v>0</v>
      </c>
      <c r="W112" s="313"/>
      <c r="X112" s="372">
        <f>V112-W112</f>
        <v>0</v>
      </c>
      <c r="Y112" s="320">
        <f t="shared" ref="Y112" si="263">SUMIF($D$9:$U$9,"direkte Zuordnung",D112:U112)</f>
        <v>0</v>
      </c>
      <c r="Z112" s="318">
        <f t="shared" ref="Z112" si="264">SUMIF($D$9:$U$9,"indirekte Zuordnung",D112:U112)</f>
        <v>0</v>
      </c>
      <c r="AA112" s="361">
        <f>SUMIF($D$3:$U$3,"Stromnetz - direkt",D112:U112)</f>
        <v>0</v>
      </c>
      <c r="AB112" s="372">
        <f>SUMIF($D$3:$U$3,"Stromnetz - indirekt",D112:U112)</f>
        <v>0</v>
      </c>
      <c r="AC112" s="318">
        <f>AA112+AB112</f>
        <v>0</v>
      </c>
      <c r="AD112" s="511">
        <f t="shared" ref="AD112" si="265">SUMIF($D$3:$U$3,"Gasnetz - direkt",D112:U112)</f>
        <v>0</v>
      </c>
      <c r="AE112" s="362">
        <f t="shared" ref="AE112" si="266">SUMIF($D$3:$U$3,"Gasnetz - indirekt",D112:U112)</f>
        <v>0</v>
      </c>
      <c r="AF112" s="318">
        <f>AD112+AE112</f>
        <v>0</v>
      </c>
    </row>
    <row r="113" spans="1:32" s="59" customFormat="1" ht="30" x14ac:dyDescent="0.2">
      <c r="A113" s="56">
        <f>ROW()</f>
        <v>113</v>
      </c>
      <c r="B113" s="57" t="s">
        <v>194</v>
      </c>
      <c r="C113" s="533" t="s">
        <v>38</v>
      </c>
      <c r="D113" s="361">
        <f t="shared" ref="D113:X113" si="267">D114+D115</f>
        <v>0</v>
      </c>
      <c r="E113" s="362">
        <f t="shared" si="267"/>
        <v>0</v>
      </c>
      <c r="F113" s="318">
        <f t="shared" si="267"/>
        <v>0</v>
      </c>
      <c r="G113" s="361">
        <f t="shared" si="267"/>
        <v>0</v>
      </c>
      <c r="H113" s="362">
        <f t="shared" si="267"/>
        <v>0</v>
      </c>
      <c r="I113" s="318">
        <f t="shared" si="267"/>
        <v>0</v>
      </c>
      <c r="J113" s="361">
        <f t="shared" si="267"/>
        <v>0</v>
      </c>
      <c r="K113" s="362">
        <f t="shared" si="267"/>
        <v>0</v>
      </c>
      <c r="L113" s="318">
        <f t="shared" si="267"/>
        <v>0</v>
      </c>
      <c r="M113" s="361">
        <f t="shared" si="267"/>
        <v>0</v>
      </c>
      <c r="N113" s="362">
        <f t="shared" si="267"/>
        <v>0</v>
      </c>
      <c r="O113" s="318">
        <f t="shared" si="267"/>
        <v>0</v>
      </c>
      <c r="P113" s="361">
        <f t="shared" si="267"/>
        <v>0</v>
      </c>
      <c r="Q113" s="362">
        <f t="shared" si="267"/>
        <v>0</v>
      </c>
      <c r="R113" s="318">
        <f t="shared" si="267"/>
        <v>0</v>
      </c>
      <c r="S113" s="361">
        <f t="shared" si="267"/>
        <v>0</v>
      </c>
      <c r="T113" s="362">
        <f t="shared" si="267"/>
        <v>0</v>
      </c>
      <c r="U113" s="318">
        <f t="shared" si="267"/>
        <v>0</v>
      </c>
      <c r="V113" s="320">
        <f t="shared" si="267"/>
        <v>0</v>
      </c>
      <c r="W113" s="362">
        <f t="shared" si="267"/>
        <v>0</v>
      </c>
      <c r="X113" s="372">
        <f t="shared" si="267"/>
        <v>0</v>
      </c>
      <c r="Y113" s="320">
        <f t="shared" ref="Y113:AF113" si="268">Y114+Y115</f>
        <v>0</v>
      </c>
      <c r="Z113" s="318">
        <f t="shared" si="268"/>
        <v>0</v>
      </c>
      <c r="AA113" s="361">
        <f t="shared" ref="AA113:AE113" si="269">AA114+AA115</f>
        <v>0</v>
      </c>
      <c r="AB113" s="372">
        <f t="shared" ref="AB113:AC113" si="270">AB114+AB115</f>
        <v>0</v>
      </c>
      <c r="AC113" s="318">
        <f t="shared" si="270"/>
        <v>0</v>
      </c>
      <c r="AD113" s="511">
        <f t="shared" si="269"/>
        <v>0</v>
      </c>
      <c r="AE113" s="362">
        <f t="shared" si="269"/>
        <v>0</v>
      </c>
      <c r="AF113" s="318">
        <f t="shared" si="268"/>
        <v>0</v>
      </c>
    </row>
    <row r="114" spans="1:32" s="59" customFormat="1" ht="30" x14ac:dyDescent="0.2">
      <c r="A114" s="56">
        <f>ROW()</f>
        <v>114</v>
      </c>
      <c r="B114" s="57" t="s">
        <v>195</v>
      </c>
      <c r="C114" s="533" t="s">
        <v>187</v>
      </c>
      <c r="D114" s="316"/>
      <c r="E114" s="313"/>
      <c r="F114" s="318">
        <f t="shared" si="249"/>
        <v>0</v>
      </c>
      <c r="G114" s="316"/>
      <c r="H114" s="313"/>
      <c r="I114" s="318">
        <f>G114+H114</f>
        <v>0</v>
      </c>
      <c r="J114" s="316"/>
      <c r="K114" s="313"/>
      <c r="L114" s="318">
        <f>J114+K114</f>
        <v>0</v>
      </c>
      <c r="M114" s="316"/>
      <c r="N114" s="313"/>
      <c r="O114" s="318">
        <f>M114+N114</f>
        <v>0</v>
      </c>
      <c r="P114" s="316"/>
      <c r="Q114" s="313"/>
      <c r="R114" s="318">
        <f>P114+Q114</f>
        <v>0</v>
      </c>
      <c r="S114" s="316"/>
      <c r="T114" s="313"/>
      <c r="U114" s="318">
        <f>S114+T114</f>
        <v>0</v>
      </c>
      <c r="V114" s="320">
        <f>SUMIF($D$9:$U$9,"Summe",D114:U114)</f>
        <v>0</v>
      </c>
      <c r="W114" s="313"/>
      <c r="X114" s="372">
        <f t="shared" ref="X114:X118" si="271">V114-W114</f>
        <v>0</v>
      </c>
      <c r="Y114" s="320">
        <f t="shared" ref="Y114:Y118" si="272">SUMIF($D$9:$U$9,"direkte Zuordnung",D114:U114)</f>
        <v>0</v>
      </c>
      <c r="Z114" s="318">
        <f t="shared" ref="Z114:Z118" si="273">SUMIF($D$9:$U$9,"indirekte Zuordnung",D114:U114)</f>
        <v>0</v>
      </c>
      <c r="AA114" s="361">
        <f t="shared" ref="AA114:AA118" si="274">SUMIF($D$3:$U$3,"Stromnetz - direkt",D114:U114)</f>
        <v>0</v>
      </c>
      <c r="AB114" s="372">
        <f t="shared" ref="AB114:AB118" si="275">SUMIF($D$3:$U$3,"Stromnetz - indirekt",D114:U114)</f>
        <v>0</v>
      </c>
      <c r="AC114" s="318">
        <f t="shared" ref="AC114:AC118" si="276">AA114+AB114</f>
        <v>0</v>
      </c>
      <c r="AD114" s="511">
        <f t="shared" ref="AD114:AD118" si="277">SUMIF($D$3:$U$3,"Gasnetz - direkt",D114:U114)</f>
        <v>0</v>
      </c>
      <c r="AE114" s="362">
        <f t="shared" ref="AE114:AE118" si="278">SUMIF($D$3:$U$3,"Gasnetz - indirekt",D114:U114)</f>
        <v>0</v>
      </c>
      <c r="AF114" s="318">
        <f t="shared" ref="AF114:AF118" si="279">AD114+AE114</f>
        <v>0</v>
      </c>
    </row>
    <row r="115" spans="1:32" s="59" customFormat="1" x14ac:dyDescent="0.2">
      <c r="A115" s="56">
        <f>ROW()</f>
        <v>115</v>
      </c>
      <c r="B115" s="57" t="s">
        <v>196</v>
      </c>
      <c r="C115" s="533" t="s">
        <v>39</v>
      </c>
      <c r="D115" s="316"/>
      <c r="E115" s="313"/>
      <c r="F115" s="318">
        <f t="shared" si="249"/>
        <v>0</v>
      </c>
      <c r="G115" s="316"/>
      <c r="H115" s="313"/>
      <c r="I115" s="318">
        <f>G115+H115</f>
        <v>0</v>
      </c>
      <c r="J115" s="316"/>
      <c r="K115" s="313"/>
      <c r="L115" s="318">
        <f>J115+K115</f>
        <v>0</v>
      </c>
      <c r="M115" s="316"/>
      <c r="N115" s="313"/>
      <c r="O115" s="318">
        <f>M115+N115</f>
        <v>0</v>
      </c>
      <c r="P115" s="316"/>
      <c r="Q115" s="313"/>
      <c r="R115" s="318">
        <f>P115+Q115</f>
        <v>0</v>
      </c>
      <c r="S115" s="316"/>
      <c r="T115" s="313"/>
      <c r="U115" s="318">
        <f>S115+T115</f>
        <v>0</v>
      </c>
      <c r="V115" s="320">
        <f>SUMIF($D$9:$U$9,"Summe",D115:U115)</f>
        <v>0</v>
      </c>
      <c r="W115" s="313"/>
      <c r="X115" s="372">
        <f t="shared" si="271"/>
        <v>0</v>
      </c>
      <c r="Y115" s="320">
        <f t="shared" si="272"/>
        <v>0</v>
      </c>
      <c r="Z115" s="318">
        <f t="shared" si="273"/>
        <v>0</v>
      </c>
      <c r="AA115" s="361">
        <f t="shared" si="274"/>
        <v>0</v>
      </c>
      <c r="AB115" s="372">
        <f t="shared" si="275"/>
        <v>0</v>
      </c>
      <c r="AC115" s="318">
        <f t="shared" si="276"/>
        <v>0</v>
      </c>
      <c r="AD115" s="511">
        <f t="shared" si="277"/>
        <v>0</v>
      </c>
      <c r="AE115" s="362">
        <f t="shared" si="278"/>
        <v>0</v>
      </c>
      <c r="AF115" s="318">
        <f t="shared" si="279"/>
        <v>0</v>
      </c>
    </row>
    <row r="116" spans="1:32" s="59" customFormat="1" x14ac:dyDescent="0.2">
      <c r="A116" s="56">
        <f>ROW()</f>
        <v>116</v>
      </c>
      <c r="B116" s="57" t="s">
        <v>197</v>
      </c>
      <c r="C116" s="533" t="s">
        <v>40</v>
      </c>
      <c r="D116" s="316"/>
      <c r="E116" s="313"/>
      <c r="F116" s="318">
        <f t="shared" si="249"/>
        <v>0</v>
      </c>
      <c r="G116" s="316"/>
      <c r="H116" s="313"/>
      <c r="I116" s="318">
        <f>G116+H116</f>
        <v>0</v>
      </c>
      <c r="J116" s="316"/>
      <c r="K116" s="313"/>
      <c r="L116" s="318">
        <f>J116+K116</f>
        <v>0</v>
      </c>
      <c r="M116" s="316"/>
      <c r="N116" s="313"/>
      <c r="O116" s="318">
        <f>M116+N116</f>
        <v>0</v>
      </c>
      <c r="P116" s="316"/>
      <c r="Q116" s="313"/>
      <c r="R116" s="318">
        <f>P116+Q116</f>
        <v>0</v>
      </c>
      <c r="S116" s="316"/>
      <c r="T116" s="313"/>
      <c r="U116" s="318">
        <f>S116+T116</f>
        <v>0</v>
      </c>
      <c r="V116" s="320">
        <f>SUMIF($D$9:$U$9,"Summe",D116:U116)</f>
        <v>0</v>
      </c>
      <c r="W116" s="313"/>
      <c r="X116" s="372">
        <f t="shared" si="271"/>
        <v>0</v>
      </c>
      <c r="Y116" s="320">
        <f t="shared" si="272"/>
        <v>0</v>
      </c>
      <c r="Z116" s="318">
        <f t="shared" si="273"/>
        <v>0</v>
      </c>
      <c r="AA116" s="361">
        <f t="shared" si="274"/>
        <v>0</v>
      </c>
      <c r="AB116" s="372">
        <f t="shared" si="275"/>
        <v>0</v>
      </c>
      <c r="AC116" s="318">
        <f t="shared" si="276"/>
        <v>0</v>
      </c>
      <c r="AD116" s="511">
        <f t="shared" si="277"/>
        <v>0</v>
      </c>
      <c r="AE116" s="362">
        <f t="shared" si="278"/>
        <v>0</v>
      </c>
      <c r="AF116" s="318">
        <f t="shared" si="279"/>
        <v>0</v>
      </c>
    </row>
    <row r="117" spans="1:32" s="59" customFormat="1" ht="30" x14ac:dyDescent="0.2">
      <c r="A117" s="56">
        <f>ROW()</f>
        <v>117</v>
      </c>
      <c r="B117" s="57" t="s">
        <v>198</v>
      </c>
      <c r="C117" s="533" t="s">
        <v>41</v>
      </c>
      <c r="D117" s="316"/>
      <c r="E117" s="313"/>
      <c r="F117" s="318">
        <f t="shared" si="249"/>
        <v>0</v>
      </c>
      <c r="G117" s="316"/>
      <c r="H117" s="313"/>
      <c r="I117" s="318">
        <f>G117+H117</f>
        <v>0</v>
      </c>
      <c r="J117" s="316"/>
      <c r="K117" s="313"/>
      <c r="L117" s="318">
        <f>J117+K117</f>
        <v>0</v>
      </c>
      <c r="M117" s="316"/>
      <c r="N117" s="313"/>
      <c r="O117" s="318">
        <f>M117+N117</f>
        <v>0</v>
      </c>
      <c r="P117" s="316"/>
      <c r="Q117" s="313"/>
      <c r="R117" s="318">
        <f>P117+Q117</f>
        <v>0</v>
      </c>
      <c r="S117" s="316"/>
      <c r="T117" s="313"/>
      <c r="U117" s="318">
        <f>S117+T117</f>
        <v>0</v>
      </c>
      <c r="V117" s="320">
        <f>SUMIF($D$9:$U$9,"Summe",D117:U117)</f>
        <v>0</v>
      </c>
      <c r="W117" s="313"/>
      <c r="X117" s="372">
        <f t="shared" si="271"/>
        <v>0</v>
      </c>
      <c r="Y117" s="320">
        <f t="shared" si="272"/>
        <v>0</v>
      </c>
      <c r="Z117" s="318">
        <f t="shared" si="273"/>
        <v>0</v>
      </c>
      <c r="AA117" s="361">
        <f t="shared" si="274"/>
        <v>0</v>
      </c>
      <c r="AB117" s="372">
        <f t="shared" si="275"/>
        <v>0</v>
      </c>
      <c r="AC117" s="318">
        <f t="shared" si="276"/>
        <v>0</v>
      </c>
      <c r="AD117" s="511">
        <f t="shared" si="277"/>
        <v>0</v>
      </c>
      <c r="AE117" s="362">
        <f t="shared" si="278"/>
        <v>0</v>
      </c>
      <c r="AF117" s="318">
        <f t="shared" si="279"/>
        <v>0</v>
      </c>
    </row>
    <row r="118" spans="1:32" s="59" customFormat="1" x14ac:dyDescent="0.2">
      <c r="A118" s="56">
        <f>ROW()</f>
        <v>118</v>
      </c>
      <c r="B118" s="57" t="s">
        <v>199</v>
      </c>
      <c r="C118" s="533" t="s">
        <v>14</v>
      </c>
      <c r="D118" s="316"/>
      <c r="E118" s="313"/>
      <c r="F118" s="318">
        <f t="shared" si="249"/>
        <v>0</v>
      </c>
      <c r="G118" s="316"/>
      <c r="H118" s="313"/>
      <c r="I118" s="318">
        <f>G118+H118</f>
        <v>0</v>
      </c>
      <c r="J118" s="316"/>
      <c r="K118" s="313"/>
      <c r="L118" s="318">
        <f>J118+K118</f>
        <v>0</v>
      </c>
      <c r="M118" s="316"/>
      <c r="N118" s="313"/>
      <c r="O118" s="318">
        <f>M118+N118</f>
        <v>0</v>
      </c>
      <c r="P118" s="316"/>
      <c r="Q118" s="313"/>
      <c r="R118" s="318">
        <f>P118+Q118</f>
        <v>0</v>
      </c>
      <c r="S118" s="316"/>
      <c r="T118" s="313"/>
      <c r="U118" s="318">
        <f>S118+T118</f>
        <v>0</v>
      </c>
      <c r="V118" s="320">
        <f>SUMIF($D$9:$U$9,"Summe",D118:U118)</f>
        <v>0</v>
      </c>
      <c r="W118" s="313"/>
      <c r="X118" s="372">
        <f t="shared" si="271"/>
        <v>0</v>
      </c>
      <c r="Y118" s="320">
        <f t="shared" si="272"/>
        <v>0</v>
      </c>
      <c r="Z118" s="318">
        <f t="shared" si="273"/>
        <v>0</v>
      </c>
      <c r="AA118" s="361">
        <f t="shared" si="274"/>
        <v>0</v>
      </c>
      <c r="AB118" s="372">
        <f t="shared" si="275"/>
        <v>0</v>
      </c>
      <c r="AC118" s="318">
        <f t="shared" si="276"/>
        <v>0</v>
      </c>
      <c r="AD118" s="511">
        <f t="shared" si="277"/>
        <v>0</v>
      </c>
      <c r="AE118" s="362">
        <f t="shared" si="278"/>
        <v>0</v>
      </c>
      <c r="AF118" s="318">
        <f t="shared" si="279"/>
        <v>0</v>
      </c>
    </row>
    <row r="119" spans="1:32" s="59" customFormat="1" x14ac:dyDescent="0.2">
      <c r="A119" s="56">
        <f>ROW()</f>
        <v>119</v>
      </c>
      <c r="B119" s="57" t="s">
        <v>200</v>
      </c>
      <c r="C119" s="533" t="s">
        <v>436</v>
      </c>
      <c r="D119" s="352">
        <f t="shared" ref="D119:X119" si="280">D120+D121+D124+D125+D126</f>
        <v>0</v>
      </c>
      <c r="E119" s="353">
        <f t="shared" si="280"/>
        <v>0</v>
      </c>
      <c r="F119" s="318">
        <f t="shared" si="280"/>
        <v>0</v>
      </c>
      <c r="G119" s="352">
        <f t="shared" si="280"/>
        <v>0</v>
      </c>
      <c r="H119" s="353">
        <f t="shared" si="280"/>
        <v>0</v>
      </c>
      <c r="I119" s="318">
        <f t="shared" si="280"/>
        <v>0</v>
      </c>
      <c r="J119" s="352">
        <f t="shared" si="280"/>
        <v>0</v>
      </c>
      <c r="K119" s="353">
        <f t="shared" si="280"/>
        <v>0</v>
      </c>
      <c r="L119" s="318">
        <f t="shared" si="280"/>
        <v>0</v>
      </c>
      <c r="M119" s="352">
        <f t="shared" si="280"/>
        <v>0</v>
      </c>
      <c r="N119" s="353">
        <f t="shared" si="280"/>
        <v>0</v>
      </c>
      <c r="O119" s="318">
        <f t="shared" si="280"/>
        <v>0</v>
      </c>
      <c r="P119" s="352">
        <f t="shared" si="280"/>
        <v>0</v>
      </c>
      <c r="Q119" s="353">
        <f t="shared" si="280"/>
        <v>0</v>
      </c>
      <c r="R119" s="318">
        <f t="shared" si="280"/>
        <v>0</v>
      </c>
      <c r="S119" s="352">
        <f t="shared" si="280"/>
        <v>0</v>
      </c>
      <c r="T119" s="353">
        <f t="shared" si="280"/>
        <v>0</v>
      </c>
      <c r="U119" s="318">
        <f t="shared" si="280"/>
        <v>0</v>
      </c>
      <c r="V119" s="320">
        <f t="shared" si="280"/>
        <v>0</v>
      </c>
      <c r="W119" s="353">
        <f t="shared" si="280"/>
        <v>0</v>
      </c>
      <c r="X119" s="372">
        <f t="shared" si="280"/>
        <v>0</v>
      </c>
      <c r="Y119" s="320">
        <f t="shared" ref="Y119:AF119" si="281">Y120+Y121+Y124+Y125+Y126</f>
        <v>0</v>
      </c>
      <c r="Z119" s="318">
        <f t="shared" si="281"/>
        <v>0</v>
      </c>
      <c r="AA119" s="361">
        <f t="shared" ref="AA119:AE119" si="282">AA120+AA121+AA124+AA125+AA126</f>
        <v>0</v>
      </c>
      <c r="AB119" s="372">
        <f t="shared" ref="AB119:AC119" si="283">AB120+AB121+AB124+AB125+AB126</f>
        <v>0</v>
      </c>
      <c r="AC119" s="318">
        <f t="shared" si="283"/>
        <v>0</v>
      </c>
      <c r="AD119" s="511">
        <f t="shared" si="282"/>
        <v>0</v>
      </c>
      <c r="AE119" s="362">
        <f t="shared" si="282"/>
        <v>0</v>
      </c>
      <c r="AF119" s="318">
        <f t="shared" si="281"/>
        <v>0</v>
      </c>
    </row>
    <row r="120" spans="1:32" s="66" customFormat="1" x14ac:dyDescent="0.2">
      <c r="A120" s="56">
        <f>ROW()</f>
        <v>120</v>
      </c>
      <c r="B120" s="62" t="s">
        <v>201</v>
      </c>
      <c r="C120" s="533" t="s">
        <v>37</v>
      </c>
      <c r="D120" s="316"/>
      <c r="E120" s="313"/>
      <c r="F120" s="318">
        <f t="shared" si="249"/>
        <v>0</v>
      </c>
      <c r="G120" s="316"/>
      <c r="H120" s="313"/>
      <c r="I120" s="318">
        <f>G120+H120</f>
        <v>0</v>
      </c>
      <c r="J120" s="316"/>
      <c r="K120" s="313"/>
      <c r="L120" s="318">
        <f>J120+K120</f>
        <v>0</v>
      </c>
      <c r="M120" s="316"/>
      <c r="N120" s="313"/>
      <c r="O120" s="318">
        <f>M120+N120</f>
        <v>0</v>
      </c>
      <c r="P120" s="316"/>
      <c r="Q120" s="313"/>
      <c r="R120" s="318">
        <f>P120+Q120</f>
        <v>0</v>
      </c>
      <c r="S120" s="316"/>
      <c r="T120" s="313"/>
      <c r="U120" s="318">
        <f>S120+T120</f>
        <v>0</v>
      </c>
      <c r="V120" s="320">
        <f>SUMIF($D$9:$U$9,"Summe",D120:U120)</f>
        <v>0</v>
      </c>
      <c r="W120" s="313"/>
      <c r="X120" s="372">
        <f>V120-W120</f>
        <v>0</v>
      </c>
      <c r="Y120" s="320">
        <f t="shared" ref="Y120" si="284">SUMIF($D$9:$U$9,"direkte Zuordnung",D120:U120)</f>
        <v>0</v>
      </c>
      <c r="Z120" s="318">
        <f t="shared" ref="Z120" si="285">SUMIF($D$9:$U$9,"indirekte Zuordnung",D120:U120)</f>
        <v>0</v>
      </c>
      <c r="AA120" s="361">
        <f>SUMIF($D$3:$U$3,"Stromnetz - direkt",D120:U120)</f>
        <v>0</v>
      </c>
      <c r="AB120" s="372">
        <f>SUMIF($D$3:$U$3,"Stromnetz - indirekt",D120:U120)</f>
        <v>0</v>
      </c>
      <c r="AC120" s="318">
        <f>AA120+AB120</f>
        <v>0</v>
      </c>
      <c r="AD120" s="511">
        <f t="shared" ref="AD120" si="286">SUMIF($D$3:$U$3,"Gasnetz - direkt",D120:U120)</f>
        <v>0</v>
      </c>
      <c r="AE120" s="362">
        <f t="shared" ref="AE120" si="287">SUMIF($D$3:$U$3,"Gasnetz - indirekt",D120:U120)</f>
        <v>0</v>
      </c>
      <c r="AF120" s="318">
        <f>AD120+AE120</f>
        <v>0</v>
      </c>
    </row>
    <row r="121" spans="1:32" s="55" customFormat="1" ht="30" x14ac:dyDescent="0.25">
      <c r="A121" s="56">
        <f>ROW()</f>
        <v>121</v>
      </c>
      <c r="B121" s="57" t="s">
        <v>202</v>
      </c>
      <c r="C121" s="533" t="s">
        <v>38</v>
      </c>
      <c r="D121" s="361">
        <f t="shared" ref="D121:X121" si="288">D122+D123</f>
        <v>0</v>
      </c>
      <c r="E121" s="362">
        <f t="shared" si="288"/>
        <v>0</v>
      </c>
      <c r="F121" s="318">
        <f t="shared" si="288"/>
        <v>0</v>
      </c>
      <c r="G121" s="361">
        <f t="shared" si="288"/>
        <v>0</v>
      </c>
      <c r="H121" s="362">
        <f t="shared" si="288"/>
        <v>0</v>
      </c>
      <c r="I121" s="318">
        <f t="shared" si="288"/>
        <v>0</v>
      </c>
      <c r="J121" s="361">
        <f t="shared" si="288"/>
        <v>0</v>
      </c>
      <c r="K121" s="362">
        <f t="shared" si="288"/>
        <v>0</v>
      </c>
      <c r="L121" s="318">
        <f t="shared" si="288"/>
        <v>0</v>
      </c>
      <c r="M121" s="361">
        <f t="shared" si="288"/>
        <v>0</v>
      </c>
      <c r="N121" s="362">
        <f t="shared" si="288"/>
        <v>0</v>
      </c>
      <c r="O121" s="318">
        <f t="shared" si="288"/>
        <v>0</v>
      </c>
      <c r="P121" s="361">
        <f t="shared" si="288"/>
        <v>0</v>
      </c>
      <c r="Q121" s="362">
        <f t="shared" si="288"/>
        <v>0</v>
      </c>
      <c r="R121" s="318">
        <f t="shared" si="288"/>
        <v>0</v>
      </c>
      <c r="S121" s="361">
        <f t="shared" si="288"/>
        <v>0</v>
      </c>
      <c r="T121" s="362">
        <f t="shared" si="288"/>
        <v>0</v>
      </c>
      <c r="U121" s="318">
        <f t="shared" si="288"/>
        <v>0</v>
      </c>
      <c r="V121" s="320">
        <f t="shared" si="288"/>
        <v>0</v>
      </c>
      <c r="W121" s="362">
        <f t="shared" si="288"/>
        <v>0</v>
      </c>
      <c r="X121" s="372">
        <f t="shared" si="288"/>
        <v>0</v>
      </c>
      <c r="Y121" s="320">
        <f t="shared" ref="Y121:AF121" si="289">Y122+Y123</f>
        <v>0</v>
      </c>
      <c r="Z121" s="318">
        <f t="shared" si="289"/>
        <v>0</v>
      </c>
      <c r="AA121" s="361">
        <f t="shared" ref="AA121:AE121" si="290">AA122+AA123</f>
        <v>0</v>
      </c>
      <c r="AB121" s="372">
        <f t="shared" ref="AB121:AC121" si="291">AB122+AB123</f>
        <v>0</v>
      </c>
      <c r="AC121" s="318">
        <f t="shared" si="291"/>
        <v>0</v>
      </c>
      <c r="AD121" s="511">
        <f t="shared" si="290"/>
        <v>0</v>
      </c>
      <c r="AE121" s="362">
        <f t="shared" si="290"/>
        <v>0</v>
      </c>
      <c r="AF121" s="318">
        <f t="shared" si="289"/>
        <v>0</v>
      </c>
    </row>
    <row r="122" spans="1:32" s="55" customFormat="1" ht="30" x14ac:dyDescent="0.25">
      <c r="A122" s="56">
        <f>ROW()</f>
        <v>122</v>
      </c>
      <c r="B122" s="57" t="s">
        <v>203</v>
      </c>
      <c r="C122" s="533" t="s">
        <v>187</v>
      </c>
      <c r="D122" s="316"/>
      <c r="E122" s="313"/>
      <c r="F122" s="318">
        <f t="shared" si="249"/>
        <v>0</v>
      </c>
      <c r="G122" s="316"/>
      <c r="H122" s="313"/>
      <c r="I122" s="318">
        <f t="shared" ref="I122:I127" si="292">G122+H122</f>
        <v>0</v>
      </c>
      <c r="J122" s="316"/>
      <c r="K122" s="313"/>
      <c r="L122" s="318">
        <f t="shared" ref="L122:L127" si="293">J122+K122</f>
        <v>0</v>
      </c>
      <c r="M122" s="316"/>
      <c r="N122" s="313"/>
      <c r="O122" s="318">
        <f t="shared" ref="O122:O127" si="294">M122+N122</f>
        <v>0</v>
      </c>
      <c r="P122" s="316"/>
      <c r="Q122" s="313"/>
      <c r="R122" s="318">
        <f t="shared" ref="R122:R127" si="295">P122+Q122</f>
        <v>0</v>
      </c>
      <c r="S122" s="316"/>
      <c r="T122" s="313"/>
      <c r="U122" s="318">
        <f t="shared" ref="U122:U127" si="296">S122+T122</f>
        <v>0</v>
      </c>
      <c r="V122" s="320">
        <f t="shared" ref="V122:V127" si="297">SUMIF($D$9:$U$9,"Summe",D122:U122)</f>
        <v>0</v>
      </c>
      <c r="W122" s="313"/>
      <c r="X122" s="372">
        <f t="shared" ref="X122:X127" si="298">V122-W122</f>
        <v>0</v>
      </c>
      <c r="Y122" s="320">
        <f t="shared" ref="Y122:Y127" si="299">SUMIF($D$9:$U$9,"direkte Zuordnung",D122:U122)</f>
        <v>0</v>
      </c>
      <c r="Z122" s="318">
        <f t="shared" ref="Z122:Z127" si="300">SUMIF($D$9:$U$9,"indirekte Zuordnung",D122:U122)</f>
        <v>0</v>
      </c>
      <c r="AA122" s="361">
        <f t="shared" ref="AA122:AA127" si="301">SUMIF($D$3:$U$3,"Stromnetz - direkt",D122:U122)</f>
        <v>0</v>
      </c>
      <c r="AB122" s="372">
        <f t="shared" ref="AB122:AB127" si="302">SUMIF($D$3:$U$3,"Stromnetz - indirekt",D122:U122)</f>
        <v>0</v>
      </c>
      <c r="AC122" s="318">
        <f t="shared" ref="AC122:AC127" si="303">AA122+AB122</f>
        <v>0</v>
      </c>
      <c r="AD122" s="511">
        <f t="shared" ref="AD122:AD127" si="304">SUMIF($D$3:$U$3,"Gasnetz - direkt",D122:U122)</f>
        <v>0</v>
      </c>
      <c r="AE122" s="362">
        <f t="shared" ref="AE122:AE127" si="305">SUMIF($D$3:$U$3,"Gasnetz - indirekt",D122:U122)</f>
        <v>0</v>
      </c>
      <c r="AF122" s="318">
        <f t="shared" ref="AF122:AF127" si="306">AD122+AE122</f>
        <v>0</v>
      </c>
    </row>
    <row r="123" spans="1:32" s="55" customFormat="1" ht="15.75" x14ac:dyDescent="0.25">
      <c r="A123" s="56">
        <f>ROW()</f>
        <v>123</v>
      </c>
      <c r="B123" s="57" t="s">
        <v>204</v>
      </c>
      <c r="C123" s="533" t="s">
        <v>39</v>
      </c>
      <c r="D123" s="316"/>
      <c r="E123" s="313"/>
      <c r="F123" s="318">
        <f t="shared" si="249"/>
        <v>0</v>
      </c>
      <c r="G123" s="316"/>
      <c r="H123" s="313"/>
      <c r="I123" s="318">
        <f t="shared" si="292"/>
        <v>0</v>
      </c>
      <c r="J123" s="316"/>
      <c r="K123" s="313"/>
      <c r="L123" s="318">
        <f t="shared" si="293"/>
        <v>0</v>
      </c>
      <c r="M123" s="316"/>
      <c r="N123" s="313"/>
      <c r="O123" s="318">
        <f t="shared" si="294"/>
        <v>0</v>
      </c>
      <c r="P123" s="316"/>
      <c r="Q123" s="313"/>
      <c r="R123" s="318">
        <f t="shared" si="295"/>
        <v>0</v>
      </c>
      <c r="S123" s="316"/>
      <c r="T123" s="313"/>
      <c r="U123" s="318">
        <f t="shared" si="296"/>
        <v>0</v>
      </c>
      <c r="V123" s="320">
        <f t="shared" si="297"/>
        <v>0</v>
      </c>
      <c r="W123" s="313"/>
      <c r="X123" s="372">
        <f t="shared" si="298"/>
        <v>0</v>
      </c>
      <c r="Y123" s="320">
        <f t="shared" si="299"/>
        <v>0</v>
      </c>
      <c r="Z123" s="318">
        <f t="shared" si="300"/>
        <v>0</v>
      </c>
      <c r="AA123" s="361">
        <f t="shared" si="301"/>
        <v>0</v>
      </c>
      <c r="AB123" s="372">
        <f t="shared" si="302"/>
        <v>0</v>
      </c>
      <c r="AC123" s="318">
        <f t="shared" si="303"/>
        <v>0</v>
      </c>
      <c r="AD123" s="511">
        <f t="shared" si="304"/>
        <v>0</v>
      </c>
      <c r="AE123" s="362">
        <f t="shared" si="305"/>
        <v>0</v>
      </c>
      <c r="AF123" s="318">
        <f t="shared" si="306"/>
        <v>0</v>
      </c>
    </row>
    <row r="124" spans="1:32" s="59" customFormat="1" x14ac:dyDescent="0.2">
      <c r="A124" s="56">
        <f>ROW()</f>
        <v>124</v>
      </c>
      <c r="B124" s="57" t="s">
        <v>205</v>
      </c>
      <c r="C124" s="533" t="s">
        <v>40</v>
      </c>
      <c r="D124" s="316"/>
      <c r="E124" s="313"/>
      <c r="F124" s="318">
        <f t="shared" si="249"/>
        <v>0</v>
      </c>
      <c r="G124" s="316"/>
      <c r="H124" s="313"/>
      <c r="I124" s="318">
        <f t="shared" si="292"/>
        <v>0</v>
      </c>
      <c r="J124" s="316"/>
      <c r="K124" s="313"/>
      <c r="L124" s="318">
        <f t="shared" si="293"/>
        <v>0</v>
      </c>
      <c r="M124" s="316"/>
      <c r="N124" s="313"/>
      <c r="O124" s="318">
        <f t="shared" si="294"/>
        <v>0</v>
      </c>
      <c r="P124" s="316"/>
      <c r="Q124" s="313"/>
      <c r="R124" s="318">
        <f t="shared" si="295"/>
        <v>0</v>
      </c>
      <c r="S124" s="316"/>
      <c r="T124" s="313"/>
      <c r="U124" s="318">
        <f t="shared" si="296"/>
        <v>0</v>
      </c>
      <c r="V124" s="320">
        <f t="shared" si="297"/>
        <v>0</v>
      </c>
      <c r="W124" s="313"/>
      <c r="X124" s="372">
        <f t="shared" si="298"/>
        <v>0</v>
      </c>
      <c r="Y124" s="320">
        <f t="shared" si="299"/>
        <v>0</v>
      </c>
      <c r="Z124" s="318">
        <f t="shared" si="300"/>
        <v>0</v>
      </c>
      <c r="AA124" s="361">
        <f t="shared" si="301"/>
        <v>0</v>
      </c>
      <c r="AB124" s="372">
        <f t="shared" si="302"/>
        <v>0</v>
      </c>
      <c r="AC124" s="318">
        <f t="shared" si="303"/>
        <v>0</v>
      </c>
      <c r="AD124" s="511">
        <f t="shared" si="304"/>
        <v>0</v>
      </c>
      <c r="AE124" s="362">
        <f t="shared" si="305"/>
        <v>0</v>
      </c>
      <c r="AF124" s="318">
        <f t="shared" si="306"/>
        <v>0</v>
      </c>
    </row>
    <row r="125" spans="1:32" s="59" customFormat="1" ht="30" x14ac:dyDescent="0.2">
      <c r="A125" s="56">
        <f>ROW()</f>
        <v>125</v>
      </c>
      <c r="B125" s="57" t="s">
        <v>206</v>
      </c>
      <c r="C125" s="533" t="s">
        <v>41</v>
      </c>
      <c r="D125" s="316"/>
      <c r="E125" s="313"/>
      <c r="F125" s="318">
        <f t="shared" si="249"/>
        <v>0</v>
      </c>
      <c r="G125" s="316"/>
      <c r="H125" s="313"/>
      <c r="I125" s="318">
        <f t="shared" si="292"/>
        <v>0</v>
      </c>
      <c r="J125" s="316"/>
      <c r="K125" s="313"/>
      <c r="L125" s="318">
        <f t="shared" si="293"/>
        <v>0</v>
      </c>
      <c r="M125" s="316"/>
      <c r="N125" s="313"/>
      <c r="O125" s="318">
        <f t="shared" si="294"/>
        <v>0</v>
      </c>
      <c r="P125" s="316"/>
      <c r="Q125" s="313"/>
      <c r="R125" s="318">
        <f t="shared" si="295"/>
        <v>0</v>
      </c>
      <c r="S125" s="316"/>
      <c r="T125" s="313"/>
      <c r="U125" s="318">
        <f t="shared" si="296"/>
        <v>0</v>
      </c>
      <c r="V125" s="320">
        <f t="shared" si="297"/>
        <v>0</v>
      </c>
      <c r="W125" s="313"/>
      <c r="X125" s="372">
        <f t="shared" si="298"/>
        <v>0</v>
      </c>
      <c r="Y125" s="320">
        <f t="shared" si="299"/>
        <v>0</v>
      </c>
      <c r="Z125" s="318">
        <f t="shared" si="300"/>
        <v>0</v>
      </c>
      <c r="AA125" s="361">
        <f t="shared" si="301"/>
        <v>0</v>
      </c>
      <c r="AB125" s="372">
        <f t="shared" si="302"/>
        <v>0</v>
      </c>
      <c r="AC125" s="318">
        <f t="shared" si="303"/>
        <v>0</v>
      </c>
      <c r="AD125" s="511">
        <f t="shared" si="304"/>
        <v>0</v>
      </c>
      <c r="AE125" s="362">
        <f t="shared" si="305"/>
        <v>0</v>
      </c>
      <c r="AF125" s="318">
        <f t="shared" si="306"/>
        <v>0</v>
      </c>
    </row>
    <row r="126" spans="1:32" s="59" customFormat="1" x14ac:dyDescent="0.2">
      <c r="A126" s="56">
        <f>ROW()</f>
        <v>126</v>
      </c>
      <c r="B126" s="57" t="s">
        <v>207</v>
      </c>
      <c r="C126" s="533" t="s">
        <v>14</v>
      </c>
      <c r="D126" s="316"/>
      <c r="E126" s="313"/>
      <c r="F126" s="318">
        <f t="shared" si="249"/>
        <v>0</v>
      </c>
      <c r="G126" s="316"/>
      <c r="H126" s="313"/>
      <c r="I126" s="318">
        <f t="shared" si="292"/>
        <v>0</v>
      </c>
      <c r="J126" s="316"/>
      <c r="K126" s="313"/>
      <c r="L126" s="318">
        <f t="shared" si="293"/>
        <v>0</v>
      </c>
      <c r="M126" s="316"/>
      <c r="N126" s="313"/>
      <c r="O126" s="318">
        <f t="shared" si="294"/>
        <v>0</v>
      </c>
      <c r="P126" s="316"/>
      <c r="Q126" s="313"/>
      <c r="R126" s="318">
        <f t="shared" si="295"/>
        <v>0</v>
      </c>
      <c r="S126" s="316"/>
      <c r="T126" s="313"/>
      <c r="U126" s="318">
        <f t="shared" si="296"/>
        <v>0</v>
      </c>
      <c r="V126" s="320">
        <f t="shared" si="297"/>
        <v>0</v>
      </c>
      <c r="W126" s="313"/>
      <c r="X126" s="372">
        <f t="shared" si="298"/>
        <v>0</v>
      </c>
      <c r="Y126" s="320">
        <f t="shared" si="299"/>
        <v>0</v>
      </c>
      <c r="Z126" s="318">
        <f t="shared" si="300"/>
        <v>0</v>
      </c>
      <c r="AA126" s="361">
        <f t="shared" si="301"/>
        <v>0</v>
      </c>
      <c r="AB126" s="372">
        <f t="shared" si="302"/>
        <v>0</v>
      </c>
      <c r="AC126" s="318">
        <f t="shared" si="303"/>
        <v>0</v>
      </c>
      <c r="AD126" s="511">
        <f t="shared" si="304"/>
        <v>0</v>
      </c>
      <c r="AE126" s="362">
        <f t="shared" si="305"/>
        <v>0</v>
      </c>
      <c r="AF126" s="318">
        <f t="shared" si="306"/>
        <v>0</v>
      </c>
    </row>
    <row r="127" spans="1:32" s="59" customFormat="1" ht="31.5" x14ac:dyDescent="0.2">
      <c r="A127" s="56">
        <f>ROW()</f>
        <v>127</v>
      </c>
      <c r="B127" s="60" t="s">
        <v>208</v>
      </c>
      <c r="C127" s="532" t="s">
        <v>209</v>
      </c>
      <c r="D127" s="316"/>
      <c r="E127" s="313"/>
      <c r="F127" s="318">
        <f t="shared" si="249"/>
        <v>0</v>
      </c>
      <c r="G127" s="316"/>
      <c r="H127" s="313"/>
      <c r="I127" s="318">
        <f t="shared" si="292"/>
        <v>0</v>
      </c>
      <c r="J127" s="316"/>
      <c r="K127" s="313"/>
      <c r="L127" s="318">
        <f t="shared" si="293"/>
        <v>0</v>
      </c>
      <c r="M127" s="316"/>
      <c r="N127" s="313"/>
      <c r="O127" s="318">
        <f t="shared" si="294"/>
        <v>0</v>
      </c>
      <c r="P127" s="316"/>
      <c r="Q127" s="313"/>
      <c r="R127" s="318">
        <f t="shared" si="295"/>
        <v>0</v>
      </c>
      <c r="S127" s="316"/>
      <c r="T127" s="313"/>
      <c r="U127" s="318">
        <f t="shared" si="296"/>
        <v>0</v>
      </c>
      <c r="V127" s="320">
        <f t="shared" si="297"/>
        <v>0</v>
      </c>
      <c r="W127" s="313"/>
      <c r="X127" s="372">
        <f t="shared" si="298"/>
        <v>0</v>
      </c>
      <c r="Y127" s="320">
        <f t="shared" si="299"/>
        <v>0</v>
      </c>
      <c r="Z127" s="318">
        <f t="shared" si="300"/>
        <v>0</v>
      </c>
      <c r="AA127" s="361">
        <f t="shared" si="301"/>
        <v>0</v>
      </c>
      <c r="AB127" s="372">
        <f t="shared" si="302"/>
        <v>0</v>
      </c>
      <c r="AC127" s="318">
        <f t="shared" si="303"/>
        <v>0</v>
      </c>
      <c r="AD127" s="511">
        <f t="shared" si="304"/>
        <v>0</v>
      </c>
      <c r="AE127" s="362">
        <f t="shared" si="305"/>
        <v>0</v>
      </c>
      <c r="AF127" s="318">
        <f t="shared" si="306"/>
        <v>0</v>
      </c>
    </row>
    <row r="128" spans="1:32" s="59" customFormat="1" ht="15.75" x14ac:dyDescent="0.2">
      <c r="A128" s="56">
        <f>ROW()</f>
        <v>128</v>
      </c>
      <c r="B128" s="60" t="s">
        <v>210</v>
      </c>
      <c r="C128" s="532" t="s">
        <v>211</v>
      </c>
      <c r="D128" s="354">
        <f t="shared" ref="D128:X128" si="307">SUM(D129:D131)</f>
        <v>0</v>
      </c>
      <c r="E128" s="355">
        <f t="shared" si="307"/>
        <v>0</v>
      </c>
      <c r="F128" s="319">
        <f t="shared" si="307"/>
        <v>0</v>
      </c>
      <c r="G128" s="354">
        <f t="shared" si="307"/>
        <v>0</v>
      </c>
      <c r="H128" s="355">
        <f t="shared" si="307"/>
        <v>0</v>
      </c>
      <c r="I128" s="319">
        <f t="shared" si="307"/>
        <v>0</v>
      </c>
      <c r="J128" s="354">
        <f t="shared" si="307"/>
        <v>0</v>
      </c>
      <c r="K128" s="355">
        <f t="shared" si="307"/>
        <v>0</v>
      </c>
      <c r="L128" s="319">
        <f t="shared" si="307"/>
        <v>0</v>
      </c>
      <c r="M128" s="354">
        <f t="shared" si="307"/>
        <v>0</v>
      </c>
      <c r="N128" s="355">
        <f t="shared" si="307"/>
        <v>0</v>
      </c>
      <c r="O128" s="319">
        <f t="shared" si="307"/>
        <v>0</v>
      </c>
      <c r="P128" s="354">
        <f t="shared" si="307"/>
        <v>0</v>
      </c>
      <c r="Q128" s="355">
        <f t="shared" si="307"/>
        <v>0</v>
      </c>
      <c r="R128" s="319">
        <f t="shared" si="307"/>
        <v>0</v>
      </c>
      <c r="S128" s="354">
        <f t="shared" si="307"/>
        <v>0</v>
      </c>
      <c r="T128" s="355">
        <f t="shared" si="307"/>
        <v>0</v>
      </c>
      <c r="U128" s="319">
        <f t="shared" si="307"/>
        <v>0</v>
      </c>
      <c r="V128" s="321">
        <f t="shared" si="307"/>
        <v>0</v>
      </c>
      <c r="W128" s="355">
        <f t="shared" si="307"/>
        <v>0</v>
      </c>
      <c r="X128" s="371">
        <f t="shared" si="307"/>
        <v>0</v>
      </c>
      <c r="Y128" s="321">
        <f t="shared" ref="Y128:AF128" si="308">SUM(Y129:Y131)</f>
        <v>0</v>
      </c>
      <c r="Z128" s="319">
        <f t="shared" si="308"/>
        <v>0</v>
      </c>
      <c r="AA128" s="354">
        <f t="shared" ref="AA128:AE128" si="309">SUM(AA129:AA131)</f>
        <v>0</v>
      </c>
      <c r="AB128" s="371">
        <f t="shared" ref="AB128:AC128" si="310">SUM(AB129:AB131)</f>
        <v>0</v>
      </c>
      <c r="AC128" s="319">
        <f t="shared" si="310"/>
        <v>0</v>
      </c>
      <c r="AD128" s="512">
        <f t="shared" si="309"/>
        <v>0</v>
      </c>
      <c r="AE128" s="355">
        <f t="shared" si="309"/>
        <v>0</v>
      </c>
      <c r="AF128" s="319">
        <f t="shared" si="308"/>
        <v>0</v>
      </c>
    </row>
    <row r="129" spans="1:32" s="59" customFormat="1" ht="15.75" x14ac:dyDescent="0.2">
      <c r="A129" s="56">
        <f>ROW()</f>
        <v>129</v>
      </c>
      <c r="B129" s="60" t="s">
        <v>212</v>
      </c>
      <c r="C129" s="532" t="s">
        <v>213</v>
      </c>
      <c r="D129" s="317"/>
      <c r="E129" s="314"/>
      <c r="F129" s="319">
        <f t="shared" si="249"/>
        <v>0</v>
      </c>
      <c r="G129" s="317"/>
      <c r="H129" s="314"/>
      <c r="I129" s="319">
        <f>G129+H129</f>
        <v>0</v>
      </c>
      <c r="J129" s="317"/>
      <c r="K129" s="314"/>
      <c r="L129" s="319">
        <f>J129+K129</f>
        <v>0</v>
      </c>
      <c r="M129" s="317"/>
      <c r="N129" s="314"/>
      <c r="O129" s="319">
        <f>M129+N129</f>
        <v>0</v>
      </c>
      <c r="P129" s="317"/>
      <c r="Q129" s="314"/>
      <c r="R129" s="319">
        <f>P129+Q129</f>
        <v>0</v>
      </c>
      <c r="S129" s="317"/>
      <c r="T129" s="314"/>
      <c r="U129" s="319">
        <f>S129+T129</f>
        <v>0</v>
      </c>
      <c r="V129" s="321">
        <f>SUMIF($D$9:$U$9,"Summe",D129:U129)</f>
        <v>0</v>
      </c>
      <c r="W129" s="314"/>
      <c r="X129" s="371">
        <f t="shared" ref="X129:X130" si="311">V129-W129</f>
        <v>0</v>
      </c>
      <c r="Y129" s="321">
        <f t="shared" ref="Y129:Y130" si="312">SUMIF($D$9:$U$9,"direkte Zuordnung",D129:U129)</f>
        <v>0</v>
      </c>
      <c r="Z129" s="319">
        <f t="shared" ref="Z129:Z130" si="313">SUMIF($D$9:$U$9,"indirekte Zuordnung",D129:U129)</f>
        <v>0</v>
      </c>
      <c r="AA129" s="354">
        <f t="shared" ref="AA129:AA130" si="314">SUMIF($D$3:$U$3,"Stromnetz - direkt",D129:U129)</f>
        <v>0</v>
      </c>
      <c r="AB129" s="371">
        <f t="shared" ref="AB129:AB130" si="315">SUMIF($D$3:$U$3,"Stromnetz - indirekt",D129:U129)</f>
        <v>0</v>
      </c>
      <c r="AC129" s="319">
        <f t="shared" ref="AC129:AC130" si="316">AA129+AB129</f>
        <v>0</v>
      </c>
      <c r="AD129" s="512">
        <f t="shared" ref="AD129:AD133" si="317">SUMIF($D$3:$U$3,"Gasnetz - direkt",D129:U129)</f>
        <v>0</v>
      </c>
      <c r="AE129" s="355">
        <f t="shared" ref="AE129:AE133" si="318">SUMIF($D$3:$U$3,"Gasnetz - indirekt",D129:U129)</f>
        <v>0</v>
      </c>
      <c r="AF129" s="319">
        <f t="shared" ref="AF129:AF130" si="319">AD129+AE129</f>
        <v>0</v>
      </c>
    </row>
    <row r="130" spans="1:32" s="59" customFormat="1" ht="30" x14ac:dyDescent="0.2">
      <c r="A130" s="56">
        <f>ROW()</f>
        <v>130</v>
      </c>
      <c r="B130" s="57" t="s">
        <v>214</v>
      </c>
      <c r="C130" s="533" t="s">
        <v>173</v>
      </c>
      <c r="D130" s="316"/>
      <c r="E130" s="313"/>
      <c r="F130" s="318">
        <f t="shared" si="249"/>
        <v>0</v>
      </c>
      <c r="G130" s="316"/>
      <c r="H130" s="313"/>
      <c r="I130" s="318">
        <f>G130+H130</f>
        <v>0</v>
      </c>
      <c r="J130" s="316"/>
      <c r="K130" s="313"/>
      <c r="L130" s="318">
        <f>J130+K130</f>
        <v>0</v>
      </c>
      <c r="M130" s="316"/>
      <c r="N130" s="313"/>
      <c r="O130" s="318">
        <f>M130+N130</f>
        <v>0</v>
      </c>
      <c r="P130" s="316"/>
      <c r="Q130" s="313"/>
      <c r="R130" s="318">
        <f>P130+Q130</f>
        <v>0</v>
      </c>
      <c r="S130" s="316"/>
      <c r="T130" s="313"/>
      <c r="U130" s="318">
        <f>S130+T130</f>
        <v>0</v>
      </c>
      <c r="V130" s="320">
        <f>SUMIF($D$9:$U$9,"Summe",D130:U130)</f>
        <v>0</v>
      </c>
      <c r="W130" s="313"/>
      <c r="X130" s="372">
        <f t="shared" si="311"/>
        <v>0</v>
      </c>
      <c r="Y130" s="320">
        <f t="shared" si="312"/>
        <v>0</v>
      </c>
      <c r="Z130" s="318">
        <f t="shared" si="313"/>
        <v>0</v>
      </c>
      <c r="AA130" s="361">
        <f t="shared" si="314"/>
        <v>0</v>
      </c>
      <c r="AB130" s="372">
        <f t="shared" si="315"/>
        <v>0</v>
      </c>
      <c r="AC130" s="318">
        <f t="shared" si="316"/>
        <v>0</v>
      </c>
      <c r="AD130" s="511">
        <f t="shared" si="317"/>
        <v>0</v>
      </c>
      <c r="AE130" s="362">
        <f t="shared" si="318"/>
        <v>0</v>
      </c>
      <c r="AF130" s="318">
        <f t="shared" si="319"/>
        <v>0</v>
      </c>
    </row>
    <row r="131" spans="1:32" s="59" customFormat="1" x14ac:dyDescent="0.2">
      <c r="A131" s="56">
        <f>ROW()</f>
        <v>131</v>
      </c>
      <c r="B131" s="57" t="s">
        <v>215</v>
      </c>
      <c r="C131" s="533" t="s">
        <v>175</v>
      </c>
      <c r="D131" s="361">
        <f t="shared" ref="D131:X131" si="320">SUM(D132:D133)</f>
        <v>0</v>
      </c>
      <c r="E131" s="362">
        <f t="shared" si="320"/>
        <v>0</v>
      </c>
      <c r="F131" s="318">
        <f t="shared" si="320"/>
        <v>0</v>
      </c>
      <c r="G131" s="361">
        <f t="shared" si="320"/>
        <v>0</v>
      </c>
      <c r="H131" s="362">
        <f t="shared" si="320"/>
        <v>0</v>
      </c>
      <c r="I131" s="318">
        <f t="shared" si="320"/>
        <v>0</v>
      </c>
      <c r="J131" s="361">
        <f t="shared" si="320"/>
        <v>0</v>
      </c>
      <c r="K131" s="362">
        <f t="shared" si="320"/>
        <v>0</v>
      </c>
      <c r="L131" s="318">
        <f t="shared" si="320"/>
        <v>0</v>
      </c>
      <c r="M131" s="361">
        <f t="shared" si="320"/>
        <v>0</v>
      </c>
      <c r="N131" s="362">
        <f t="shared" si="320"/>
        <v>0</v>
      </c>
      <c r="O131" s="318">
        <f t="shared" si="320"/>
        <v>0</v>
      </c>
      <c r="P131" s="361">
        <f t="shared" si="320"/>
        <v>0</v>
      </c>
      <c r="Q131" s="362">
        <f t="shared" si="320"/>
        <v>0</v>
      </c>
      <c r="R131" s="318">
        <f t="shared" si="320"/>
        <v>0</v>
      </c>
      <c r="S131" s="361">
        <f t="shared" si="320"/>
        <v>0</v>
      </c>
      <c r="T131" s="362">
        <f t="shared" si="320"/>
        <v>0</v>
      </c>
      <c r="U131" s="318">
        <f t="shared" si="320"/>
        <v>0</v>
      </c>
      <c r="V131" s="320">
        <f t="shared" si="320"/>
        <v>0</v>
      </c>
      <c r="W131" s="362">
        <f t="shared" si="320"/>
        <v>0</v>
      </c>
      <c r="X131" s="372">
        <f t="shared" si="320"/>
        <v>0</v>
      </c>
      <c r="Y131" s="320">
        <f t="shared" ref="Y131:Z131" si="321">SUM(Y132:Y133)</f>
        <v>0</v>
      </c>
      <c r="Z131" s="318">
        <f t="shared" si="321"/>
        <v>0</v>
      </c>
      <c r="AA131" s="361">
        <f t="shared" ref="AA131" si="322">SUM(AA132:AA133)</f>
        <v>0</v>
      </c>
      <c r="AB131" s="372">
        <f t="shared" ref="AB131:AF131" si="323">SUM(AB132:AB133)</f>
        <v>0</v>
      </c>
      <c r="AC131" s="318">
        <f t="shared" si="323"/>
        <v>0</v>
      </c>
      <c r="AD131" s="511">
        <f t="shared" si="323"/>
        <v>0</v>
      </c>
      <c r="AE131" s="362">
        <f t="shared" si="323"/>
        <v>0</v>
      </c>
      <c r="AF131" s="318">
        <f t="shared" si="323"/>
        <v>0</v>
      </c>
    </row>
    <row r="132" spans="1:32" s="59" customFormat="1" x14ac:dyDescent="0.2">
      <c r="A132" s="56">
        <f>ROW()</f>
        <v>132</v>
      </c>
      <c r="B132" s="62" t="s">
        <v>216</v>
      </c>
      <c r="C132" s="533" t="s">
        <v>437</v>
      </c>
      <c r="D132" s="316"/>
      <c r="E132" s="313"/>
      <c r="F132" s="318">
        <f t="shared" si="249"/>
        <v>0</v>
      </c>
      <c r="G132" s="316"/>
      <c r="H132" s="313"/>
      <c r="I132" s="318">
        <f>G132+H132</f>
        <v>0</v>
      </c>
      <c r="J132" s="316"/>
      <c r="K132" s="313"/>
      <c r="L132" s="318">
        <f>J132+K132</f>
        <v>0</v>
      </c>
      <c r="M132" s="316"/>
      <c r="N132" s="313"/>
      <c r="O132" s="318">
        <f>M132+N132</f>
        <v>0</v>
      </c>
      <c r="P132" s="316"/>
      <c r="Q132" s="313"/>
      <c r="R132" s="318">
        <f>P132+Q132</f>
        <v>0</v>
      </c>
      <c r="S132" s="316"/>
      <c r="T132" s="313"/>
      <c r="U132" s="318">
        <f>S132+T132</f>
        <v>0</v>
      </c>
      <c r="V132" s="320">
        <f>SUMIF($D$9:$U$9,"Summe",D132:U132)</f>
        <v>0</v>
      </c>
      <c r="W132" s="313"/>
      <c r="X132" s="372">
        <f t="shared" ref="X132:X133" si="324">V132-W132</f>
        <v>0</v>
      </c>
      <c r="Y132" s="320">
        <f t="shared" ref="Y132:Y133" si="325">SUMIF($D$9:$U$9,"direkte Zuordnung",D132:U132)</f>
        <v>0</v>
      </c>
      <c r="Z132" s="318">
        <f t="shared" ref="Z132:Z133" si="326">SUMIF($D$9:$U$9,"indirekte Zuordnung",D132:U132)</f>
        <v>0</v>
      </c>
      <c r="AA132" s="361">
        <f t="shared" ref="AA132:AA133" si="327">SUMIF($D$3:$U$3,"Stromnetz - direkt",D132:U132)</f>
        <v>0</v>
      </c>
      <c r="AB132" s="372">
        <f t="shared" ref="AB132:AB133" si="328">SUMIF($D$3:$U$3,"Stromnetz - indirekt",D132:U132)</f>
        <v>0</v>
      </c>
      <c r="AC132" s="318">
        <f t="shared" ref="AC132:AC133" si="329">AA132+AB132</f>
        <v>0</v>
      </c>
      <c r="AD132" s="511">
        <f t="shared" si="317"/>
        <v>0</v>
      </c>
      <c r="AE132" s="362">
        <f t="shared" si="318"/>
        <v>0</v>
      </c>
      <c r="AF132" s="318">
        <f t="shared" ref="AF132:AF133" si="330">AD132+AE132</f>
        <v>0</v>
      </c>
    </row>
    <row r="133" spans="1:32" s="59" customFormat="1" x14ac:dyDescent="0.2">
      <c r="A133" s="56">
        <f>ROW()</f>
        <v>133</v>
      </c>
      <c r="B133" s="57" t="s">
        <v>217</v>
      </c>
      <c r="C133" s="533" t="s">
        <v>14</v>
      </c>
      <c r="D133" s="316"/>
      <c r="E133" s="313"/>
      <c r="F133" s="318">
        <f t="shared" si="249"/>
        <v>0</v>
      </c>
      <c r="G133" s="316"/>
      <c r="H133" s="313"/>
      <c r="I133" s="318">
        <f>G133+H133</f>
        <v>0</v>
      </c>
      <c r="J133" s="316"/>
      <c r="K133" s="313"/>
      <c r="L133" s="318">
        <f>J133+K133</f>
        <v>0</v>
      </c>
      <c r="M133" s="316"/>
      <c r="N133" s="313"/>
      <c r="O133" s="318">
        <f>M133+N133</f>
        <v>0</v>
      </c>
      <c r="P133" s="316"/>
      <c r="Q133" s="313"/>
      <c r="R133" s="318">
        <f>P133+Q133</f>
        <v>0</v>
      </c>
      <c r="S133" s="316"/>
      <c r="T133" s="313"/>
      <c r="U133" s="318">
        <f>S133+T133</f>
        <v>0</v>
      </c>
      <c r="V133" s="320">
        <f>SUMIF($D$9:$U$9,"Summe",D133:U133)</f>
        <v>0</v>
      </c>
      <c r="W133" s="313"/>
      <c r="X133" s="372">
        <f t="shared" si="324"/>
        <v>0</v>
      </c>
      <c r="Y133" s="320">
        <f t="shared" si="325"/>
        <v>0</v>
      </c>
      <c r="Z133" s="318">
        <f t="shared" si="326"/>
        <v>0</v>
      </c>
      <c r="AA133" s="361">
        <f t="shared" si="327"/>
        <v>0</v>
      </c>
      <c r="AB133" s="372">
        <f t="shared" si="328"/>
        <v>0</v>
      </c>
      <c r="AC133" s="318">
        <f t="shared" si="329"/>
        <v>0</v>
      </c>
      <c r="AD133" s="511">
        <f t="shared" si="317"/>
        <v>0</v>
      </c>
      <c r="AE133" s="362">
        <f t="shared" si="318"/>
        <v>0</v>
      </c>
      <c r="AF133" s="318">
        <f t="shared" si="330"/>
        <v>0</v>
      </c>
    </row>
    <row r="134" spans="1:32" s="55" customFormat="1" ht="15.75" x14ac:dyDescent="0.25">
      <c r="A134" s="64">
        <f>ROW()</f>
        <v>134</v>
      </c>
      <c r="B134" s="65" t="s">
        <v>218</v>
      </c>
      <c r="C134" s="535" t="s">
        <v>219</v>
      </c>
      <c r="D134" s="358">
        <f t="shared" ref="D134:X134" si="331">D94+D98+D102-D127-D128</f>
        <v>0</v>
      </c>
      <c r="E134" s="359">
        <f t="shared" si="331"/>
        <v>0</v>
      </c>
      <c r="F134" s="360">
        <f t="shared" si="331"/>
        <v>0</v>
      </c>
      <c r="G134" s="358">
        <f t="shared" si="331"/>
        <v>0</v>
      </c>
      <c r="H134" s="359">
        <f t="shared" si="331"/>
        <v>0</v>
      </c>
      <c r="I134" s="360">
        <f t="shared" si="331"/>
        <v>0</v>
      </c>
      <c r="J134" s="358">
        <f t="shared" si="331"/>
        <v>0</v>
      </c>
      <c r="K134" s="359">
        <f t="shared" si="331"/>
        <v>0</v>
      </c>
      <c r="L134" s="360">
        <f t="shared" si="331"/>
        <v>0</v>
      </c>
      <c r="M134" s="358">
        <f t="shared" si="331"/>
        <v>0</v>
      </c>
      <c r="N134" s="359">
        <f t="shared" si="331"/>
        <v>0</v>
      </c>
      <c r="O134" s="360">
        <f t="shared" si="331"/>
        <v>0</v>
      </c>
      <c r="P134" s="358">
        <f t="shared" si="331"/>
        <v>0</v>
      </c>
      <c r="Q134" s="359">
        <f t="shared" si="331"/>
        <v>0</v>
      </c>
      <c r="R134" s="360">
        <f t="shared" si="331"/>
        <v>0</v>
      </c>
      <c r="S134" s="358">
        <f t="shared" si="331"/>
        <v>0</v>
      </c>
      <c r="T134" s="359">
        <f t="shared" si="331"/>
        <v>0</v>
      </c>
      <c r="U134" s="360">
        <f t="shared" si="331"/>
        <v>0</v>
      </c>
      <c r="V134" s="358">
        <f t="shared" si="331"/>
        <v>0</v>
      </c>
      <c r="W134" s="359">
        <f t="shared" si="331"/>
        <v>0</v>
      </c>
      <c r="X134" s="375">
        <f t="shared" si="331"/>
        <v>0</v>
      </c>
      <c r="Y134" s="358">
        <f t="shared" ref="Y134:AF134" si="332">Y94+Y98+Y102-Y127-Y128</f>
        <v>0</v>
      </c>
      <c r="Z134" s="360">
        <f t="shared" si="332"/>
        <v>0</v>
      </c>
      <c r="AA134" s="358">
        <f t="shared" ref="AA134:AE134" si="333">AA94+AA98+AA102-AA127-AA128</f>
        <v>0</v>
      </c>
      <c r="AB134" s="375">
        <f t="shared" ref="AB134:AC134" si="334">AB94+AB98+AB102-AB127-AB128</f>
        <v>0</v>
      </c>
      <c r="AC134" s="360">
        <f t="shared" si="334"/>
        <v>0</v>
      </c>
      <c r="AD134" s="513">
        <f t="shared" si="333"/>
        <v>0</v>
      </c>
      <c r="AE134" s="359">
        <f t="shared" si="333"/>
        <v>0</v>
      </c>
      <c r="AF134" s="360">
        <f t="shared" si="332"/>
        <v>0</v>
      </c>
    </row>
    <row r="135" spans="1:32" ht="15.75" x14ac:dyDescent="0.2">
      <c r="A135" s="64">
        <f>ROW()</f>
        <v>135</v>
      </c>
      <c r="B135" s="65" t="s">
        <v>220</v>
      </c>
      <c r="C135" s="535" t="s">
        <v>221</v>
      </c>
      <c r="D135" s="358">
        <f t="shared" ref="D135:X135" si="335">D93+D134</f>
        <v>0</v>
      </c>
      <c r="E135" s="359">
        <f t="shared" si="335"/>
        <v>0</v>
      </c>
      <c r="F135" s="360">
        <f t="shared" si="335"/>
        <v>0</v>
      </c>
      <c r="G135" s="358">
        <f t="shared" si="335"/>
        <v>0</v>
      </c>
      <c r="H135" s="359">
        <f t="shared" si="335"/>
        <v>0</v>
      </c>
      <c r="I135" s="360">
        <f t="shared" si="335"/>
        <v>0</v>
      </c>
      <c r="J135" s="358">
        <f t="shared" si="335"/>
        <v>0</v>
      </c>
      <c r="K135" s="359">
        <f t="shared" si="335"/>
        <v>0</v>
      </c>
      <c r="L135" s="360">
        <f t="shared" si="335"/>
        <v>0</v>
      </c>
      <c r="M135" s="358">
        <f t="shared" si="335"/>
        <v>0</v>
      </c>
      <c r="N135" s="359">
        <f t="shared" si="335"/>
        <v>0</v>
      </c>
      <c r="O135" s="360">
        <f t="shared" si="335"/>
        <v>0</v>
      </c>
      <c r="P135" s="358">
        <f t="shared" si="335"/>
        <v>0</v>
      </c>
      <c r="Q135" s="359">
        <f t="shared" si="335"/>
        <v>0</v>
      </c>
      <c r="R135" s="360">
        <f t="shared" si="335"/>
        <v>0</v>
      </c>
      <c r="S135" s="358">
        <f t="shared" si="335"/>
        <v>0</v>
      </c>
      <c r="T135" s="359">
        <f t="shared" si="335"/>
        <v>0</v>
      </c>
      <c r="U135" s="360">
        <f t="shared" si="335"/>
        <v>0</v>
      </c>
      <c r="V135" s="358">
        <f t="shared" si="335"/>
        <v>0</v>
      </c>
      <c r="W135" s="359">
        <f t="shared" si="335"/>
        <v>0</v>
      </c>
      <c r="X135" s="375">
        <f t="shared" si="335"/>
        <v>0</v>
      </c>
      <c r="Y135" s="358">
        <f t="shared" ref="Y135:AF135" si="336">Y93+Y134</f>
        <v>0</v>
      </c>
      <c r="Z135" s="360">
        <f t="shared" si="336"/>
        <v>0</v>
      </c>
      <c r="AA135" s="358">
        <f t="shared" ref="AA135:AE135" si="337">AA93+AA134</f>
        <v>0</v>
      </c>
      <c r="AB135" s="375">
        <f t="shared" ref="AB135:AC135" si="338">AB93+AB134</f>
        <v>0</v>
      </c>
      <c r="AC135" s="360">
        <f t="shared" si="338"/>
        <v>0</v>
      </c>
      <c r="AD135" s="513">
        <f t="shared" si="337"/>
        <v>0</v>
      </c>
      <c r="AE135" s="359">
        <f t="shared" si="337"/>
        <v>0</v>
      </c>
      <c r="AF135" s="360">
        <f t="shared" si="336"/>
        <v>0</v>
      </c>
    </row>
    <row r="136" spans="1:32" ht="15.75" x14ac:dyDescent="0.2">
      <c r="A136" s="56">
        <f>ROW()</f>
        <v>136</v>
      </c>
      <c r="B136" s="60" t="s">
        <v>222</v>
      </c>
      <c r="C136" s="532" t="s">
        <v>223</v>
      </c>
      <c r="D136" s="317"/>
      <c r="E136" s="314"/>
      <c r="F136" s="319">
        <f>D136+E136</f>
        <v>0</v>
      </c>
      <c r="G136" s="317"/>
      <c r="H136" s="314"/>
      <c r="I136" s="319">
        <f>G136+H136</f>
        <v>0</v>
      </c>
      <c r="J136" s="317"/>
      <c r="K136" s="314"/>
      <c r="L136" s="319">
        <f>J136+K136</f>
        <v>0</v>
      </c>
      <c r="M136" s="317"/>
      <c r="N136" s="314"/>
      <c r="O136" s="319">
        <f>M136+N136</f>
        <v>0</v>
      </c>
      <c r="P136" s="317"/>
      <c r="Q136" s="314"/>
      <c r="R136" s="319">
        <f>P136+Q136</f>
        <v>0</v>
      </c>
      <c r="S136" s="317"/>
      <c r="T136" s="314"/>
      <c r="U136" s="319">
        <f>S136+T136</f>
        <v>0</v>
      </c>
      <c r="V136" s="321">
        <f>SUMIF($D$9:$U$9,"Summe",D136:U136)</f>
        <v>0</v>
      </c>
      <c r="W136" s="314"/>
      <c r="X136" s="371">
        <f t="shared" ref="X136:X137" si="339">V136-W136</f>
        <v>0</v>
      </c>
      <c r="Y136" s="321">
        <f t="shared" ref="Y136:Y137" si="340">SUMIF($D$9:$U$9,"direkte Zuordnung",D136:U136)</f>
        <v>0</v>
      </c>
      <c r="Z136" s="319">
        <f t="shared" ref="Z136:Z137" si="341">SUMIF($D$9:$U$9,"indirekte Zuordnung",D136:U136)</f>
        <v>0</v>
      </c>
      <c r="AA136" s="354">
        <f t="shared" ref="AA136:AA137" si="342">SUMIF($D$3:$U$3,"Stromnetz - direkt",D136:U136)</f>
        <v>0</v>
      </c>
      <c r="AB136" s="371">
        <f t="shared" ref="AB136:AB137" si="343">SUMIF($D$3:$U$3,"Stromnetz - indirekt",D136:U136)</f>
        <v>0</v>
      </c>
      <c r="AC136" s="319">
        <f t="shared" ref="AC136:AC137" si="344">AA136+AB136</f>
        <v>0</v>
      </c>
      <c r="AD136" s="512">
        <f t="shared" ref="AD136:AD137" si="345">SUMIF($D$3:$U$3,"Gasnetz - direkt",D136:U136)</f>
        <v>0</v>
      </c>
      <c r="AE136" s="355">
        <f t="shared" ref="AE136:AE137" si="346">SUMIF($D$3:$U$3,"Gasnetz - indirekt",D136:U136)</f>
        <v>0</v>
      </c>
      <c r="AF136" s="319">
        <f t="shared" ref="AF136:AF137" si="347">AD136+AE136</f>
        <v>0</v>
      </c>
    </row>
    <row r="137" spans="1:32" ht="15.75" x14ac:dyDescent="0.2">
      <c r="A137" s="56">
        <f>ROW()</f>
        <v>137</v>
      </c>
      <c r="B137" s="60" t="s">
        <v>224</v>
      </c>
      <c r="C137" s="532" t="s">
        <v>225</v>
      </c>
      <c r="D137" s="317"/>
      <c r="E137" s="314"/>
      <c r="F137" s="319">
        <f>D137+E137</f>
        <v>0</v>
      </c>
      <c r="G137" s="317"/>
      <c r="H137" s="314"/>
      <c r="I137" s="319">
        <f>G137+H137</f>
        <v>0</v>
      </c>
      <c r="J137" s="317"/>
      <c r="K137" s="314"/>
      <c r="L137" s="319">
        <f>J137+K137</f>
        <v>0</v>
      </c>
      <c r="M137" s="317"/>
      <c r="N137" s="314"/>
      <c r="O137" s="319">
        <f>M137+N137</f>
        <v>0</v>
      </c>
      <c r="P137" s="317"/>
      <c r="Q137" s="314"/>
      <c r="R137" s="319">
        <f>P137+Q137</f>
        <v>0</v>
      </c>
      <c r="S137" s="317"/>
      <c r="T137" s="314"/>
      <c r="U137" s="319">
        <f>S137+T137</f>
        <v>0</v>
      </c>
      <c r="V137" s="321">
        <f>SUMIF($D$9:$U$9,"Summe",D137:U137)</f>
        <v>0</v>
      </c>
      <c r="W137" s="314"/>
      <c r="X137" s="371">
        <f t="shared" si="339"/>
        <v>0</v>
      </c>
      <c r="Y137" s="321">
        <f t="shared" si="340"/>
        <v>0</v>
      </c>
      <c r="Z137" s="319">
        <f t="shared" si="341"/>
        <v>0</v>
      </c>
      <c r="AA137" s="354">
        <f t="shared" si="342"/>
        <v>0</v>
      </c>
      <c r="AB137" s="371">
        <f t="shared" si="343"/>
        <v>0</v>
      </c>
      <c r="AC137" s="319">
        <f t="shared" si="344"/>
        <v>0</v>
      </c>
      <c r="AD137" s="512">
        <f t="shared" si="345"/>
        <v>0</v>
      </c>
      <c r="AE137" s="355">
        <f t="shared" si="346"/>
        <v>0</v>
      </c>
      <c r="AF137" s="319">
        <f t="shared" si="347"/>
        <v>0</v>
      </c>
    </row>
    <row r="138" spans="1:32" ht="15.75" x14ac:dyDescent="0.2">
      <c r="A138" s="64">
        <f>ROW()</f>
        <v>138</v>
      </c>
      <c r="B138" s="65" t="s">
        <v>226</v>
      </c>
      <c r="C138" s="535" t="s">
        <v>227</v>
      </c>
      <c r="D138" s="358">
        <f t="shared" ref="D138:X138" si="348">D136-D137</f>
        <v>0</v>
      </c>
      <c r="E138" s="359">
        <f t="shared" si="348"/>
        <v>0</v>
      </c>
      <c r="F138" s="360">
        <f t="shared" si="348"/>
        <v>0</v>
      </c>
      <c r="G138" s="358">
        <f t="shared" si="348"/>
        <v>0</v>
      </c>
      <c r="H138" s="359">
        <f t="shared" si="348"/>
        <v>0</v>
      </c>
      <c r="I138" s="360">
        <f t="shared" si="348"/>
        <v>0</v>
      </c>
      <c r="J138" s="358">
        <f t="shared" si="348"/>
        <v>0</v>
      </c>
      <c r="K138" s="359">
        <f t="shared" si="348"/>
        <v>0</v>
      </c>
      <c r="L138" s="360">
        <f t="shared" si="348"/>
        <v>0</v>
      </c>
      <c r="M138" s="358">
        <f t="shared" si="348"/>
        <v>0</v>
      </c>
      <c r="N138" s="359">
        <f t="shared" si="348"/>
        <v>0</v>
      </c>
      <c r="O138" s="360">
        <f t="shared" si="348"/>
        <v>0</v>
      </c>
      <c r="P138" s="358">
        <f t="shared" si="348"/>
        <v>0</v>
      </c>
      <c r="Q138" s="359">
        <f t="shared" si="348"/>
        <v>0</v>
      </c>
      <c r="R138" s="360">
        <f t="shared" si="348"/>
        <v>0</v>
      </c>
      <c r="S138" s="358">
        <f t="shared" si="348"/>
        <v>0</v>
      </c>
      <c r="T138" s="359">
        <f t="shared" si="348"/>
        <v>0</v>
      </c>
      <c r="U138" s="360">
        <f t="shared" si="348"/>
        <v>0</v>
      </c>
      <c r="V138" s="358">
        <f t="shared" si="348"/>
        <v>0</v>
      </c>
      <c r="W138" s="359">
        <f t="shared" si="348"/>
        <v>0</v>
      </c>
      <c r="X138" s="375">
        <f t="shared" si="348"/>
        <v>0</v>
      </c>
      <c r="Y138" s="358">
        <f t="shared" ref="Y138:AF138" si="349">Y136-Y137</f>
        <v>0</v>
      </c>
      <c r="Z138" s="360">
        <f t="shared" si="349"/>
        <v>0</v>
      </c>
      <c r="AA138" s="358">
        <f t="shared" ref="AA138:AE138" si="350">AA136-AA137</f>
        <v>0</v>
      </c>
      <c r="AB138" s="375">
        <f t="shared" ref="AB138:AC138" si="351">AB136-AB137</f>
        <v>0</v>
      </c>
      <c r="AC138" s="360">
        <f t="shared" si="351"/>
        <v>0</v>
      </c>
      <c r="AD138" s="513">
        <f t="shared" si="350"/>
        <v>0</v>
      </c>
      <c r="AE138" s="359">
        <f t="shared" si="350"/>
        <v>0</v>
      </c>
      <c r="AF138" s="360">
        <f t="shared" si="349"/>
        <v>0</v>
      </c>
    </row>
    <row r="139" spans="1:32" ht="15.75" x14ac:dyDescent="0.2">
      <c r="A139" s="56">
        <f>ROW()</f>
        <v>139</v>
      </c>
      <c r="B139" s="60" t="s">
        <v>228</v>
      </c>
      <c r="C139" s="532" t="s">
        <v>229</v>
      </c>
      <c r="D139" s="317"/>
      <c r="E139" s="314"/>
      <c r="F139" s="319">
        <f>D139+E139</f>
        <v>0</v>
      </c>
      <c r="G139" s="317"/>
      <c r="H139" s="314"/>
      <c r="I139" s="319">
        <f>G139+H139</f>
        <v>0</v>
      </c>
      <c r="J139" s="317"/>
      <c r="K139" s="314"/>
      <c r="L139" s="319">
        <f>J139+K139</f>
        <v>0</v>
      </c>
      <c r="M139" s="317"/>
      <c r="N139" s="314"/>
      <c r="O139" s="319">
        <f>M139+N139</f>
        <v>0</v>
      </c>
      <c r="P139" s="317"/>
      <c r="Q139" s="314"/>
      <c r="R139" s="319">
        <f>P139+Q139</f>
        <v>0</v>
      </c>
      <c r="S139" s="317"/>
      <c r="T139" s="314"/>
      <c r="U139" s="319">
        <f>S139+T139</f>
        <v>0</v>
      </c>
      <c r="V139" s="321">
        <f>SUMIF($D$9:$U$9,"Summe",D139:U139)</f>
        <v>0</v>
      </c>
      <c r="W139" s="314"/>
      <c r="X139" s="371">
        <f>V139-W139</f>
        <v>0</v>
      </c>
      <c r="Y139" s="321">
        <f t="shared" ref="Y139" si="352">SUMIF($D$9:$U$9,"direkte Zuordnung",D139:U139)</f>
        <v>0</v>
      </c>
      <c r="Z139" s="319">
        <f t="shared" ref="Z139" si="353">SUMIF($D$9:$U$9,"indirekte Zuordnung",D139:U139)</f>
        <v>0</v>
      </c>
      <c r="AA139" s="354">
        <f>SUMIF($D$3:$U$3,"Stromnetz - direkt",D139:U139)</f>
        <v>0</v>
      </c>
      <c r="AB139" s="371">
        <f>SUMIF($D$3:$U$3,"Stromnetz - indirekt",D139:U139)</f>
        <v>0</v>
      </c>
      <c r="AC139" s="319">
        <f>AA139+AB139</f>
        <v>0</v>
      </c>
      <c r="AD139" s="512">
        <f t="shared" ref="AD139" si="354">SUMIF($D$3:$U$3,"Gasnetz - direkt",D139:U139)</f>
        <v>0</v>
      </c>
      <c r="AE139" s="355">
        <f t="shared" ref="AE139" si="355">SUMIF($D$3:$U$3,"Gasnetz - indirekt",D139:U139)</f>
        <v>0</v>
      </c>
      <c r="AF139" s="319">
        <f>AD139+AE139</f>
        <v>0</v>
      </c>
    </row>
    <row r="140" spans="1:32" ht="15.75" x14ac:dyDescent="0.2">
      <c r="A140" s="56">
        <f>ROW()</f>
        <v>140</v>
      </c>
      <c r="B140" s="60" t="s">
        <v>230</v>
      </c>
      <c r="C140" s="532" t="s">
        <v>231</v>
      </c>
      <c r="D140" s="354">
        <f t="shared" ref="D140:U140" si="356">SUM(D141:D143)</f>
        <v>0</v>
      </c>
      <c r="E140" s="355">
        <f t="shared" si="356"/>
        <v>0</v>
      </c>
      <c r="F140" s="319">
        <f t="shared" si="356"/>
        <v>0</v>
      </c>
      <c r="G140" s="354">
        <f t="shared" si="356"/>
        <v>0</v>
      </c>
      <c r="H140" s="355">
        <f t="shared" si="356"/>
        <v>0</v>
      </c>
      <c r="I140" s="319">
        <f t="shared" si="356"/>
        <v>0</v>
      </c>
      <c r="J140" s="354">
        <f t="shared" si="356"/>
        <v>0</v>
      </c>
      <c r="K140" s="355">
        <f t="shared" si="356"/>
        <v>0</v>
      </c>
      <c r="L140" s="319">
        <f t="shared" si="356"/>
        <v>0</v>
      </c>
      <c r="M140" s="354">
        <f t="shared" si="356"/>
        <v>0</v>
      </c>
      <c r="N140" s="355">
        <f t="shared" si="356"/>
        <v>0</v>
      </c>
      <c r="O140" s="319">
        <f t="shared" si="356"/>
        <v>0</v>
      </c>
      <c r="P140" s="354">
        <f t="shared" si="356"/>
        <v>0</v>
      </c>
      <c r="Q140" s="355">
        <f t="shared" si="356"/>
        <v>0</v>
      </c>
      <c r="R140" s="319">
        <f t="shared" si="356"/>
        <v>0</v>
      </c>
      <c r="S140" s="354">
        <f t="shared" si="356"/>
        <v>0</v>
      </c>
      <c r="T140" s="355">
        <f t="shared" si="356"/>
        <v>0</v>
      </c>
      <c r="U140" s="319">
        <f t="shared" si="356"/>
        <v>0</v>
      </c>
      <c r="V140" s="321">
        <f t="shared" ref="V140:AA140" si="357">SUM(V141:V143)</f>
        <v>0</v>
      </c>
      <c r="W140" s="355">
        <f t="shared" si="357"/>
        <v>0</v>
      </c>
      <c r="X140" s="371">
        <f t="shared" si="357"/>
        <v>0</v>
      </c>
      <c r="Y140" s="321">
        <f t="shared" si="357"/>
        <v>0</v>
      </c>
      <c r="Z140" s="319">
        <f t="shared" si="357"/>
        <v>0</v>
      </c>
      <c r="AA140" s="354">
        <f t="shared" si="357"/>
        <v>0</v>
      </c>
      <c r="AB140" s="371">
        <f t="shared" ref="AB140:AF140" si="358">SUM(AB141:AB143)</f>
        <v>0</v>
      </c>
      <c r="AC140" s="319">
        <f t="shared" si="358"/>
        <v>0</v>
      </c>
      <c r="AD140" s="512">
        <f t="shared" si="358"/>
        <v>0</v>
      </c>
      <c r="AE140" s="355">
        <f t="shared" si="358"/>
        <v>0</v>
      </c>
      <c r="AF140" s="319">
        <f t="shared" si="358"/>
        <v>0</v>
      </c>
    </row>
    <row r="141" spans="1:32" x14ac:dyDescent="0.2">
      <c r="A141" s="56">
        <f>ROW()</f>
        <v>141</v>
      </c>
      <c r="B141" s="57" t="s">
        <v>438</v>
      </c>
      <c r="C141" s="533" t="s">
        <v>439</v>
      </c>
      <c r="D141" s="316"/>
      <c r="E141" s="313"/>
      <c r="F141" s="318">
        <f>D141+E141</f>
        <v>0</v>
      </c>
      <c r="G141" s="316"/>
      <c r="H141" s="313"/>
      <c r="I141" s="318">
        <f>G141+H141</f>
        <v>0</v>
      </c>
      <c r="J141" s="316"/>
      <c r="K141" s="313"/>
      <c r="L141" s="318">
        <f>J141+K141</f>
        <v>0</v>
      </c>
      <c r="M141" s="316"/>
      <c r="N141" s="313"/>
      <c r="O141" s="318">
        <f>M141+N141</f>
        <v>0</v>
      </c>
      <c r="P141" s="316"/>
      <c r="Q141" s="313"/>
      <c r="R141" s="318">
        <f>P141+Q141</f>
        <v>0</v>
      </c>
      <c r="S141" s="316"/>
      <c r="T141" s="313"/>
      <c r="U141" s="318">
        <f>S141+T141</f>
        <v>0</v>
      </c>
      <c r="V141" s="320">
        <f>SUMIF($D$9:$U$9,"Summe",D141:U141)</f>
        <v>0</v>
      </c>
      <c r="W141" s="313"/>
      <c r="X141" s="372">
        <f t="shared" ref="X141:X144" si="359">V141-W141</f>
        <v>0</v>
      </c>
      <c r="Y141" s="320">
        <f t="shared" ref="Y141:Y144" si="360">SUMIF($D$9:$U$9,"direkte Zuordnung",D141:U141)</f>
        <v>0</v>
      </c>
      <c r="Z141" s="318">
        <f t="shared" ref="Z141:Z144" si="361">SUMIF($D$9:$U$9,"indirekte Zuordnung",D141:U141)</f>
        <v>0</v>
      </c>
      <c r="AA141" s="361">
        <f t="shared" ref="AA141:AA144" si="362">SUMIF($D$3:$U$3,"Stromnetz - direkt",D141:U141)</f>
        <v>0</v>
      </c>
      <c r="AB141" s="372">
        <f t="shared" ref="AB141:AB144" si="363">SUMIF($D$3:$U$3,"Stromnetz - indirekt",D141:U141)</f>
        <v>0</v>
      </c>
      <c r="AC141" s="318">
        <f t="shared" ref="AC141:AC144" si="364">AA141+AB141</f>
        <v>0</v>
      </c>
      <c r="AD141" s="511">
        <f t="shared" ref="AD141:AD144" si="365">SUMIF($D$3:$U$3,"Gasnetz - direkt",D141:U141)</f>
        <v>0</v>
      </c>
      <c r="AE141" s="362">
        <f t="shared" ref="AE141:AE144" si="366">SUMIF($D$3:$U$3,"Gasnetz - indirekt",D141:U141)</f>
        <v>0</v>
      </c>
      <c r="AF141" s="318">
        <f t="shared" ref="AF141:AF144" si="367">AD141+AE141</f>
        <v>0</v>
      </c>
    </row>
    <row r="142" spans="1:32" x14ac:dyDescent="0.2">
      <c r="A142" s="56">
        <f>ROW()</f>
        <v>142</v>
      </c>
      <c r="B142" s="57" t="s">
        <v>440</v>
      </c>
      <c r="C142" s="533" t="s">
        <v>441</v>
      </c>
      <c r="D142" s="316"/>
      <c r="E142" s="313"/>
      <c r="F142" s="318">
        <f>D142+E142</f>
        <v>0</v>
      </c>
      <c r="G142" s="316"/>
      <c r="H142" s="313"/>
      <c r="I142" s="318">
        <f>G142+H142</f>
        <v>0</v>
      </c>
      <c r="J142" s="316"/>
      <c r="K142" s="313"/>
      <c r="L142" s="318">
        <f>J142+K142</f>
        <v>0</v>
      </c>
      <c r="M142" s="316"/>
      <c r="N142" s="313"/>
      <c r="O142" s="318">
        <f>M142+N142</f>
        <v>0</v>
      </c>
      <c r="P142" s="316"/>
      <c r="Q142" s="313"/>
      <c r="R142" s="318">
        <f>P142+Q142</f>
        <v>0</v>
      </c>
      <c r="S142" s="316"/>
      <c r="T142" s="313"/>
      <c r="U142" s="318">
        <f>S142+T142</f>
        <v>0</v>
      </c>
      <c r="V142" s="320">
        <f>SUMIF($D$9:$U$9,"Summe",D142:U142)</f>
        <v>0</v>
      </c>
      <c r="W142" s="313"/>
      <c r="X142" s="372">
        <f t="shared" si="359"/>
        <v>0</v>
      </c>
      <c r="Y142" s="320">
        <f t="shared" si="360"/>
        <v>0</v>
      </c>
      <c r="Z142" s="318">
        <f t="shared" si="361"/>
        <v>0</v>
      </c>
      <c r="AA142" s="361">
        <f t="shared" si="362"/>
        <v>0</v>
      </c>
      <c r="AB142" s="372">
        <f t="shared" si="363"/>
        <v>0</v>
      </c>
      <c r="AC142" s="318">
        <f t="shared" si="364"/>
        <v>0</v>
      </c>
      <c r="AD142" s="511">
        <f t="shared" si="365"/>
        <v>0</v>
      </c>
      <c r="AE142" s="362">
        <f t="shared" si="366"/>
        <v>0</v>
      </c>
      <c r="AF142" s="318">
        <f t="shared" si="367"/>
        <v>0</v>
      </c>
    </row>
    <row r="143" spans="1:32" x14ac:dyDescent="0.2">
      <c r="A143" s="56">
        <f>ROW()</f>
        <v>143</v>
      </c>
      <c r="B143" s="57" t="s">
        <v>442</v>
      </c>
      <c r="C143" s="533" t="s">
        <v>14</v>
      </c>
      <c r="D143" s="316"/>
      <c r="E143" s="313"/>
      <c r="F143" s="318">
        <f>D143+E143</f>
        <v>0</v>
      </c>
      <c r="G143" s="316"/>
      <c r="H143" s="313"/>
      <c r="I143" s="318">
        <f>G143+H143</f>
        <v>0</v>
      </c>
      <c r="J143" s="316"/>
      <c r="K143" s="313"/>
      <c r="L143" s="318">
        <f>J143+K143</f>
        <v>0</v>
      </c>
      <c r="M143" s="316"/>
      <c r="N143" s="313"/>
      <c r="O143" s="318">
        <f>M143+N143</f>
        <v>0</v>
      </c>
      <c r="P143" s="316"/>
      <c r="Q143" s="313"/>
      <c r="R143" s="318">
        <f>P143+Q143</f>
        <v>0</v>
      </c>
      <c r="S143" s="316"/>
      <c r="T143" s="313"/>
      <c r="U143" s="318">
        <f>S143+T143</f>
        <v>0</v>
      </c>
      <c r="V143" s="320">
        <f>SUMIF($D$9:$U$9,"Summe",D143:U143)</f>
        <v>0</v>
      </c>
      <c r="W143" s="313"/>
      <c r="X143" s="372">
        <f t="shared" si="359"/>
        <v>0</v>
      </c>
      <c r="Y143" s="320">
        <f t="shared" si="360"/>
        <v>0</v>
      </c>
      <c r="Z143" s="318">
        <f t="shared" si="361"/>
        <v>0</v>
      </c>
      <c r="AA143" s="361">
        <f t="shared" si="362"/>
        <v>0</v>
      </c>
      <c r="AB143" s="372">
        <f t="shared" si="363"/>
        <v>0</v>
      </c>
      <c r="AC143" s="318">
        <f t="shared" si="364"/>
        <v>0</v>
      </c>
      <c r="AD143" s="511">
        <f t="shared" si="365"/>
        <v>0</v>
      </c>
      <c r="AE143" s="362">
        <f t="shared" si="366"/>
        <v>0</v>
      </c>
      <c r="AF143" s="318">
        <f t="shared" si="367"/>
        <v>0</v>
      </c>
    </row>
    <row r="144" spans="1:32" ht="15.75" x14ac:dyDescent="0.2">
      <c r="A144" s="56">
        <f>ROW()</f>
        <v>144</v>
      </c>
      <c r="B144" s="60" t="s">
        <v>232</v>
      </c>
      <c r="C144" s="532" t="s">
        <v>233</v>
      </c>
      <c r="D144" s="317"/>
      <c r="E144" s="314"/>
      <c r="F144" s="319">
        <f>D144+E144</f>
        <v>0</v>
      </c>
      <c r="G144" s="317"/>
      <c r="H144" s="314"/>
      <c r="I144" s="319">
        <f>G144+H144</f>
        <v>0</v>
      </c>
      <c r="J144" s="317"/>
      <c r="K144" s="314"/>
      <c r="L144" s="319">
        <f>J144+K144</f>
        <v>0</v>
      </c>
      <c r="M144" s="317"/>
      <c r="N144" s="314"/>
      <c r="O144" s="319">
        <f>M144+N144</f>
        <v>0</v>
      </c>
      <c r="P144" s="317"/>
      <c r="Q144" s="314"/>
      <c r="R144" s="319">
        <f>P144+Q144</f>
        <v>0</v>
      </c>
      <c r="S144" s="317"/>
      <c r="T144" s="314"/>
      <c r="U144" s="319">
        <f>S144+T144</f>
        <v>0</v>
      </c>
      <c r="V144" s="321">
        <f>SUMIF($D$9:$U$9,"Summe",D144:U144)</f>
        <v>0</v>
      </c>
      <c r="W144" s="314"/>
      <c r="X144" s="371">
        <f t="shared" si="359"/>
        <v>0</v>
      </c>
      <c r="Y144" s="321">
        <f t="shared" si="360"/>
        <v>0</v>
      </c>
      <c r="Z144" s="319">
        <f t="shared" si="361"/>
        <v>0</v>
      </c>
      <c r="AA144" s="354">
        <f t="shared" si="362"/>
        <v>0</v>
      </c>
      <c r="AB144" s="371">
        <f t="shared" si="363"/>
        <v>0</v>
      </c>
      <c r="AC144" s="319">
        <f t="shared" si="364"/>
        <v>0</v>
      </c>
      <c r="AD144" s="512">
        <f t="shared" si="365"/>
        <v>0</v>
      </c>
      <c r="AE144" s="355">
        <f t="shared" si="366"/>
        <v>0</v>
      </c>
      <c r="AF144" s="319">
        <f t="shared" si="367"/>
        <v>0</v>
      </c>
    </row>
    <row r="145" spans="1:32" ht="16.5" thickBot="1" x14ac:dyDescent="0.25">
      <c r="A145" s="67">
        <f>ROW()</f>
        <v>145</v>
      </c>
      <c r="B145" s="68" t="s">
        <v>234</v>
      </c>
      <c r="C145" s="536" t="s">
        <v>235</v>
      </c>
      <c r="D145" s="363">
        <f t="shared" ref="D145:X145" si="368">D135+D138-D139-D140-D144</f>
        <v>0</v>
      </c>
      <c r="E145" s="364">
        <f t="shared" si="368"/>
        <v>0</v>
      </c>
      <c r="F145" s="365">
        <f t="shared" si="368"/>
        <v>0</v>
      </c>
      <c r="G145" s="363">
        <f t="shared" si="368"/>
        <v>0</v>
      </c>
      <c r="H145" s="364">
        <f t="shared" si="368"/>
        <v>0</v>
      </c>
      <c r="I145" s="365">
        <f t="shared" si="368"/>
        <v>0</v>
      </c>
      <c r="J145" s="363">
        <f t="shared" si="368"/>
        <v>0</v>
      </c>
      <c r="K145" s="364">
        <f t="shared" si="368"/>
        <v>0</v>
      </c>
      <c r="L145" s="365">
        <f t="shared" si="368"/>
        <v>0</v>
      </c>
      <c r="M145" s="363">
        <f t="shared" si="368"/>
        <v>0</v>
      </c>
      <c r="N145" s="364">
        <f t="shared" si="368"/>
        <v>0</v>
      </c>
      <c r="O145" s="365">
        <f t="shared" si="368"/>
        <v>0</v>
      </c>
      <c r="P145" s="363">
        <f t="shared" si="368"/>
        <v>0</v>
      </c>
      <c r="Q145" s="364">
        <f t="shared" si="368"/>
        <v>0</v>
      </c>
      <c r="R145" s="365">
        <f t="shared" si="368"/>
        <v>0</v>
      </c>
      <c r="S145" s="363">
        <f t="shared" si="368"/>
        <v>0</v>
      </c>
      <c r="T145" s="364">
        <f t="shared" si="368"/>
        <v>0</v>
      </c>
      <c r="U145" s="365">
        <f t="shared" si="368"/>
        <v>0</v>
      </c>
      <c r="V145" s="363">
        <f t="shared" si="368"/>
        <v>0</v>
      </c>
      <c r="W145" s="364">
        <f t="shared" si="368"/>
        <v>0</v>
      </c>
      <c r="X145" s="376">
        <f t="shared" si="368"/>
        <v>0</v>
      </c>
      <c r="Y145" s="363">
        <f>Y135+Y138-Y139-Y140-Y144</f>
        <v>0</v>
      </c>
      <c r="Z145" s="365">
        <f>Z135+Z138-Z139-Z140-Z144</f>
        <v>0</v>
      </c>
      <c r="AA145" s="363">
        <f t="shared" ref="AA145:AE145" si="369">AA135+AA138-AA139-AA140-AA144</f>
        <v>0</v>
      </c>
      <c r="AB145" s="376">
        <f t="shared" ref="AB145:AC145" si="370">AB135+AB138-AB139-AB140-AB144</f>
        <v>0</v>
      </c>
      <c r="AC145" s="365">
        <f t="shared" si="370"/>
        <v>0</v>
      </c>
      <c r="AD145" s="514">
        <f t="shared" si="369"/>
        <v>0</v>
      </c>
      <c r="AE145" s="364">
        <f t="shared" si="369"/>
        <v>0</v>
      </c>
      <c r="AF145" s="365">
        <f t="shared" ref="AF145" si="371">AF135+AF138-AF139-AF140-AF144</f>
        <v>0</v>
      </c>
    </row>
  </sheetData>
  <sheetProtection formatCells="0" formatColumns="0" formatRows="0" insertColumns="0"/>
  <mergeCells count="30">
    <mergeCell ref="Y5:Z8"/>
    <mergeCell ref="V5:X8"/>
    <mergeCell ref="P5:R5"/>
    <mergeCell ref="S5:U5"/>
    <mergeCell ref="D6:F6"/>
    <mergeCell ref="G6:I6"/>
    <mergeCell ref="J6:L6"/>
    <mergeCell ref="M6:O6"/>
    <mergeCell ref="P6:R6"/>
    <mergeCell ref="S6:U6"/>
    <mergeCell ref="P7:R7"/>
    <mergeCell ref="P8:R8"/>
    <mergeCell ref="M7:O7"/>
    <mergeCell ref="M8:O8"/>
    <mergeCell ref="AA5:AC8"/>
    <mergeCell ref="AD5:AF8"/>
    <mergeCell ref="A4:A10"/>
    <mergeCell ref="D7:F7"/>
    <mergeCell ref="D8:F8"/>
    <mergeCell ref="S7:U7"/>
    <mergeCell ref="S8:U8"/>
    <mergeCell ref="B4:B10"/>
    <mergeCell ref="D5:F5"/>
    <mergeCell ref="G5:I5"/>
    <mergeCell ref="J5:L5"/>
    <mergeCell ref="M5:O5"/>
    <mergeCell ref="J7:L7"/>
    <mergeCell ref="J8:L8"/>
    <mergeCell ref="G7:I7"/>
    <mergeCell ref="G8:I8"/>
  </mergeCells>
  <phoneticPr fontId="7" type="noConversion"/>
  <pageMargins left="0.39370078740157483" right="0.39370078740157483" top="0.39370078740157483" bottom="0.39370078740157483" header="0.19685039370078741" footer="0.19685039370078741"/>
  <pageSetup paperSize="8" scale="47" fitToWidth="0" fitToHeight="2" orientation="landscape" r:id="rId1"/>
  <headerFooter alignWithMargins="0">
    <oddHeader>&amp;L&amp;8EHB Kostenschlüsselung&amp;C&amp;"Arial,Fett"&amp;8BAB - 1. Schlüsselung</oddHeader>
    <oddFooter>&amp;L&amp;8&amp;P/&amp;N&amp;R&amp;8&amp;A</oddFooter>
  </headerFooter>
  <rowBreaks count="1" manualBreakCount="1">
    <brk id="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B4" sqref="B4"/>
    </sheetView>
  </sheetViews>
  <sheetFormatPr baseColWidth="10" defaultRowHeight="18" customHeight="1" x14ac:dyDescent="0.2"/>
  <cols>
    <col min="1" max="1" width="10.77734375" customWidth="1"/>
    <col min="2" max="3" width="10.77734375" style="16" customWidth="1"/>
    <col min="4" max="4" width="15.77734375" customWidth="1"/>
    <col min="5" max="5" width="100.77734375" customWidth="1"/>
  </cols>
  <sheetData>
    <row r="1" spans="1:5" ht="18" customHeight="1" x14ac:dyDescent="0.25">
      <c r="A1" s="15" t="s">
        <v>360</v>
      </c>
    </row>
    <row r="2" spans="1:5" ht="18" customHeight="1" thickBot="1" x14ac:dyDescent="0.25"/>
    <row r="3" spans="1:5" ht="36" customHeight="1" thickBot="1" x14ac:dyDescent="0.25">
      <c r="A3" s="43" t="s">
        <v>46</v>
      </c>
      <c r="B3" s="41" t="s">
        <v>54</v>
      </c>
      <c r="C3" s="21" t="s">
        <v>46</v>
      </c>
      <c r="D3" s="40" t="s">
        <v>56</v>
      </c>
      <c r="E3" s="42" t="s">
        <v>236</v>
      </c>
    </row>
    <row r="4" spans="1:5" s="368" customFormat="1" ht="18" customHeight="1" x14ac:dyDescent="0.2">
      <c r="A4" s="222">
        <f>ROW()</f>
        <v>4</v>
      </c>
      <c r="B4" s="153"/>
      <c r="C4" s="154"/>
      <c r="D4" s="155"/>
      <c r="E4" s="156"/>
    </row>
    <row r="5" spans="1:5" s="368" customFormat="1" ht="18" customHeight="1" x14ac:dyDescent="0.2">
      <c r="A5" s="224">
        <f>ROW()</f>
        <v>5</v>
      </c>
      <c r="B5" s="157"/>
      <c r="C5" s="158"/>
      <c r="D5" s="159"/>
      <c r="E5" s="160"/>
    </row>
    <row r="6" spans="1:5" s="368" customFormat="1" ht="18" customHeight="1" x14ac:dyDescent="0.2">
      <c r="A6" s="224">
        <f>ROW()</f>
        <v>6</v>
      </c>
      <c r="B6" s="161"/>
      <c r="C6" s="162"/>
      <c r="D6" s="163"/>
      <c r="E6" s="164"/>
    </row>
    <row r="7" spans="1:5" s="368" customFormat="1" ht="18" customHeight="1" x14ac:dyDescent="0.2">
      <c r="A7" s="224">
        <f>ROW()</f>
        <v>7</v>
      </c>
      <c r="B7" s="157"/>
      <c r="C7" s="158"/>
      <c r="D7" s="159"/>
      <c r="E7" s="160"/>
    </row>
    <row r="8" spans="1:5" s="368" customFormat="1" ht="18" customHeight="1" x14ac:dyDescent="0.2">
      <c r="A8" s="224">
        <f>ROW()</f>
        <v>8</v>
      </c>
      <c r="B8" s="157"/>
      <c r="C8" s="158"/>
      <c r="D8" s="159"/>
      <c r="E8" s="160"/>
    </row>
    <row r="9" spans="1:5" s="368" customFormat="1" ht="18" customHeight="1" x14ac:dyDescent="0.2">
      <c r="A9" s="224">
        <f>ROW()</f>
        <v>9</v>
      </c>
      <c r="B9" s="157"/>
      <c r="C9" s="158"/>
      <c r="D9" s="159"/>
      <c r="E9" s="160"/>
    </row>
    <row r="10" spans="1:5" s="368" customFormat="1" ht="18" customHeight="1" x14ac:dyDescent="0.2">
      <c r="A10" s="224">
        <f>ROW()</f>
        <v>10</v>
      </c>
      <c r="B10" s="157"/>
      <c r="C10" s="158"/>
      <c r="D10" s="159"/>
      <c r="E10" s="160"/>
    </row>
    <row r="11" spans="1:5" s="368" customFormat="1" ht="18" customHeight="1" x14ac:dyDescent="0.2">
      <c r="A11" s="224">
        <f>ROW()</f>
        <v>11</v>
      </c>
      <c r="B11" s="157"/>
      <c r="C11" s="158"/>
      <c r="D11" s="159"/>
      <c r="E11" s="160"/>
    </row>
    <row r="12" spans="1:5" s="368" customFormat="1" ht="18" customHeight="1" x14ac:dyDescent="0.2">
      <c r="A12" s="224">
        <f>ROW()</f>
        <v>12</v>
      </c>
      <c r="B12" s="157"/>
      <c r="C12" s="165"/>
      <c r="D12" s="159"/>
      <c r="E12" s="160"/>
    </row>
    <row r="13" spans="1:5" s="368" customFormat="1" ht="18" customHeight="1" thickBot="1" x14ac:dyDescent="0.25">
      <c r="A13" s="225">
        <f>ROW()</f>
        <v>13</v>
      </c>
      <c r="B13" s="166"/>
      <c r="C13" s="166" t="s">
        <v>13</v>
      </c>
      <c r="D13" s="167"/>
      <c r="E13" s="168"/>
    </row>
  </sheetData>
  <sheetProtection password="C90A" sheet="1" objects="1" scenarios="1" formatCells="0" formatColumns="0" formatRows="0" insertRows="0" deleteRows="0"/>
  <phoneticPr fontId="7" type="noConversion"/>
  <pageMargins left="0.39370078740157483" right="0.39370078740157483" top="0.39370078740157483" bottom="0.39370078740157483" header="0.19685039370078741" footer="0.19685039370078741"/>
  <pageSetup paperSize="8" fitToHeight="0" orientation="landscape" r:id="rId1"/>
  <headerFooter alignWithMargins="0">
    <oddHeader>&amp;L&amp;8EHB Kostenschlüsselung&amp;C&amp;"Arial,Fett"&amp;8Darlegung BAB - 1. Schlüsselung</oddHeader>
    <oddFooter>&amp;L&amp;8&amp;P/&amp;N&amp;R&amp;8&amp;A -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N31"/>
  <sheetViews>
    <sheetView zoomScaleNormal="100" workbookViewId="0">
      <selection activeCell="B6" sqref="B6"/>
    </sheetView>
  </sheetViews>
  <sheetFormatPr baseColWidth="10" defaultRowHeight="18" customHeight="1" x14ac:dyDescent="0.2"/>
  <cols>
    <col min="1" max="1" width="8.33203125" customWidth="1"/>
    <col min="2" max="2" width="40.77734375" customWidth="1"/>
    <col min="3" max="3" width="60.77734375" customWidth="1"/>
    <col min="4" max="8" width="20.77734375" customWidth="1"/>
    <col min="9" max="14" width="20.77734375" style="208" customWidth="1"/>
  </cols>
  <sheetData>
    <row r="1" spans="1:14" s="34" customFormat="1" ht="18" customHeight="1" thickBot="1" x14ac:dyDescent="0.25">
      <c r="A1" s="33" t="s">
        <v>237</v>
      </c>
      <c r="C1" s="7"/>
      <c r="D1" s="35"/>
      <c r="E1" s="35"/>
      <c r="H1" s="36"/>
      <c r="I1" s="204"/>
      <c r="J1" s="204"/>
      <c r="K1" s="204"/>
      <c r="L1" s="204"/>
      <c r="M1" s="204"/>
      <c r="N1" s="204"/>
    </row>
    <row r="2" spans="1:14" ht="18" customHeight="1" thickBot="1" x14ac:dyDescent="0.3">
      <c r="A2" s="4"/>
      <c r="C2" s="8"/>
      <c r="D2" s="4"/>
      <c r="E2" s="4"/>
      <c r="F2" s="4"/>
      <c r="G2" s="82"/>
      <c r="H2" s="83" t="s">
        <v>54</v>
      </c>
      <c r="I2" s="205" t="str">
        <f t="shared" ref="I2:N2" si="0">IF(COLUMN(I1)&gt;26,CHAR(INT((COLUMN(I1)-1)/26)+64),"")&amp;CHAR(MOD(COLUMN(I1)-1,26)+65)</f>
        <v>I</v>
      </c>
      <c r="J2" s="206" t="str">
        <f t="shared" si="0"/>
        <v>J</v>
      </c>
      <c r="K2" s="206" t="str">
        <f t="shared" si="0"/>
        <v>K</v>
      </c>
      <c r="L2" s="206" t="str">
        <f t="shared" si="0"/>
        <v>L</v>
      </c>
      <c r="M2" s="206" t="str">
        <f t="shared" si="0"/>
        <v>M</v>
      </c>
      <c r="N2" s="207" t="str">
        <f t="shared" si="0"/>
        <v>N</v>
      </c>
    </row>
    <row r="3" spans="1:14" ht="18" customHeight="1" thickBot="1" x14ac:dyDescent="0.3">
      <c r="A3" s="18" t="s">
        <v>9</v>
      </c>
      <c r="G3" s="70"/>
      <c r="H3" s="71" t="s">
        <v>43</v>
      </c>
      <c r="I3" s="201"/>
      <c r="J3" s="202"/>
      <c r="K3" s="202"/>
      <c r="L3" s="202"/>
      <c r="M3" s="202"/>
      <c r="N3" s="203"/>
    </row>
    <row r="4" spans="1:14" ht="18" customHeight="1" x14ac:dyDescent="0.2">
      <c r="A4" s="644" t="s">
        <v>46</v>
      </c>
      <c r="B4" s="646" t="s">
        <v>66</v>
      </c>
      <c r="C4" s="648" t="s">
        <v>5</v>
      </c>
      <c r="D4" s="646" t="s">
        <v>6</v>
      </c>
      <c r="E4" s="646" t="s">
        <v>8</v>
      </c>
      <c r="F4" s="650" t="s">
        <v>2</v>
      </c>
      <c r="G4" s="72"/>
      <c r="H4" s="79" t="s">
        <v>57</v>
      </c>
      <c r="I4" s="654"/>
      <c r="J4" s="642"/>
      <c r="K4" s="642"/>
      <c r="L4" s="642"/>
      <c r="M4" s="642"/>
      <c r="N4" s="640" t="s">
        <v>59</v>
      </c>
    </row>
    <row r="5" spans="1:14" s="17" customFormat="1" ht="18" customHeight="1" thickBot="1" x14ac:dyDescent="0.25">
      <c r="A5" s="645"/>
      <c r="B5" s="647"/>
      <c r="C5" s="649"/>
      <c r="D5" s="647"/>
      <c r="E5" s="647"/>
      <c r="F5" s="651"/>
      <c r="G5" s="80" t="s">
        <v>42</v>
      </c>
      <c r="H5" s="81"/>
      <c r="I5" s="655"/>
      <c r="J5" s="643"/>
      <c r="K5" s="643"/>
      <c r="L5" s="643"/>
      <c r="M5" s="643"/>
      <c r="N5" s="641"/>
    </row>
    <row r="6" spans="1:14" s="223" customFormat="1" ht="18" customHeight="1" x14ac:dyDescent="0.2">
      <c r="A6" s="222">
        <f>ROW()</f>
        <v>6</v>
      </c>
      <c r="B6" s="169"/>
      <c r="C6" s="170"/>
      <c r="D6" s="171"/>
      <c r="E6" s="172">
        <f>SUM(I6:N6)</f>
        <v>0</v>
      </c>
      <c r="F6" s="173"/>
      <c r="G6" s="174"/>
      <c r="H6" s="175"/>
      <c r="I6" s="176"/>
      <c r="J6" s="177"/>
      <c r="K6" s="177"/>
      <c r="L6" s="177"/>
      <c r="M6" s="177"/>
      <c r="N6" s="178"/>
    </row>
    <row r="7" spans="1:14" s="223" customFormat="1" ht="18" customHeight="1" x14ac:dyDescent="0.2">
      <c r="A7" s="224">
        <f>ROW()</f>
        <v>7</v>
      </c>
      <c r="B7" s="179"/>
      <c r="C7" s="180"/>
      <c r="D7" s="181"/>
      <c r="E7" s="182">
        <f t="shared" ref="E7:E15" si="1">SUM(I7:N7)</f>
        <v>0</v>
      </c>
      <c r="F7" s="183"/>
      <c r="G7" s="184"/>
      <c r="H7" s="185"/>
      <c r="I7" s="186"/>
      <c r="J7" s="187"/>
      <c r="K7" s="187"/>
      <c r="L7" s="187"/>
      <c r="M7" s="187"/>
      <c r="N7" s="188"/>
    </row>
    <row r="8" spans="1:14" s="223" customFormat="1" ht="18" customHeight="1" x14ac:dyDescent="0.2">
      <c r="A8" s="224">
        <f>ROW()</f>
        <v>8</v>
      </c>
      <c r="B8" s="179"/>
      <c r="C8" s="180"/>
      <c r="D8" s="181"/>
      <c r="E8" s="182">
        <f t="shared" si="1"/>
        <v>0</v>
      </c>
      <c r="F8" s="183"/>
      <c r="G8" s="184"/>
      <c r="H8" s="185"/>
      <c r="I8" s="186"/>
      <c r="J8" s="187"/>
      <c r="K8" s="187"/>
      <c r="L8" s="187"/>
      <c r="M8" s="187"/>
      <c r="N8" s="188"/>
    </row>
    <row r="9" spans="1:14" s="223" customFormat="1" ht="18" customHeight="1" x14ac:dyDescent="0.2">
      <c r="A9" s="224">
        <f>ROW()</f>
        <v>9</v>
      </c>
      <c r="B9" s="179"/>
      <c r="C9" s="180"/>
      <c r="D9" s="181"/>
      <c r="E9" s="182">
        <f t="shared" si="1"/>
        <v>0</v>
      </c>
      <c r="F9" s="183"/>
      <c r="G9" s="184"/>
      <c r="H9" s="185"/>
      <c r="I9" s="186"/>
      <c r="J9" s="187"/>
      <c r="K9" s="187"/>
      <c r="L9" s="187"/>
      <c r="M9" s="187"/>
      <c r="N9" s="188"/>
    </row>
    <row r="10" spans="1:14" s="223" customFormat="1" ht="18" customHeight="1" x14ac:dyDescent="0.2">
      <c r="A10" s="224">
        <f>ROW()</f>
        <v>10</v>
      </c>
      <c r="B10" s="179"/>
      <c r="C10" s="180"/>
      <c r="D10" s="181"/>
      <c r="E10" s="182">
        <f t="shared" si="1"/>
        <v>0</v>
      </c>
      <c r="F10" s="183"/>
      <c r="G10" s="184"/>
      <c r="H10" s="185"/>
      <c r="I10" s="186"/>
      <c r="J10" s="187"/>
      <c r="K10" s="187"/>
      <c r="L10" s="187"/>
      <c r="M10" s="187"/>
      <c r="N10" s="188"/>
    </row>
    <row r="11" spans="1:14" s="223" customFormat="1" ht="18" customHeight="1" x14ac:dyDescent="0.2">
      <c r="A11" s="224">
        <f>ROW()</f>
        <v>11</v>
      </c>
      <c r="B11" s="179"/>
      <c r="C11" s="180"/>
      <c r="D11" s="181"/>
      <c r="E11" s="182">
        <f t="shared" si="1"/>
        <v>0</v>
      </c>
      <c r="F11" s="183"/>
      <c r="G11" s="184"/>
      <c r="H11" s="185"/>
      <c r="I11" s="186"/>
      <c r="J11" s="187"/>
      <c r="K11" s="187"/>
      <c r="L11" s="187"/>
      <c r="M11" s="187"/>
      <c r="N11" s="188"/>
    </row>
    <row r="12" spans="1:14" s="223" customFormat="1" ht="18" customHeight="1" x14ac:dyDescent="0.2">
      <c r="A12" s="224">
        <f>ROW()</f>
        <v>12</v>
      </c>
      <c r="B12" s="179"/>
      <c r="C12" s="180"/>
      <c r="D12" s="181"/>
      <c r="E12" s="182">
        <f t="shared" si="1"/>
        <v>0</v>
      </c>
      <c r="F12" s="183"/>
      <c r="G12" s="184"/>
      <c r="H12" s="185"/>
      <c r="I12" s="186"/>
      <c r="J12" s="187"/>
      <c r="K12" s="187"/>
      <c r="L12" s="187"/>
      <c r="M12" s="187"/>
      <c r="N12" s="188"/>
    </row>
    <row r="13" spans="1:14" s="223" customFormat="1" ht="18" customHeight="1" x14ac:dyDescent="0.2">
      <c r="A13" s="224">
        <f>ROW()</f>
        <v>13</v>
      </c>
      <c r="B13" s="179"/>
      <c r="C13" s="180"/>
      <c r="D13" s="181"/>
      <c r="E13" s="182">
        <f t="shared" si="1"/>
        <v>0</v>
      </c>
      <c r="F13" s="183"/>
      <c r="G13" s="184"/>
      <c r="H13" s="185"/>
      <c r="I13" s="186"/>
      <c r="J13" s="187"/>
      <c r="K13" s="187"/>
      <c r="L13" s="187"/>
      <c r="M13" s="187"/>
      <c r="N13" s="188"/>
    </row>
    <row r="14" spans="1:14" s="465" customFormat="1" ht="18" customHeight="1" x14ac:dyDescent="0.2">
      <c r="A14" s="461">
        <f>ROW()</f>
        <v>14</v>
      </c>
      <c r="B14" s="179"/>
      <c r="C14" s="180"/>
      <c r="D14" s="181"/>
      <c r="E14" s="182">
        <f t="shared" si="1"/>
        <v>0</v>
      </c>
      <c r="F14" s="183"/>
      <c r="G14" s="184"/>
      <c r="H14" s="185"/>
      <c r="I14" s="462"/>
      <c r="J14" s="463"/>
      <c r="K14" s="463"/>
      <c r="L14" s="463"/>
      <c r="M14" s="463"/>
      <c r="N14" s="464"/>
    </row>
    <row r="15" spans="1:14" s="223" customFormat="1" ht="18" customHeight="1" thickBot="1" x14ac:dyDescent="0.25">
      <c r="A15" s="225">
        <f>ROW()</f>
        <v>15</v>
      </c>
      <c r="B15" s="191" t="s">
        <v>13</v>
      </c>
      <c r="C15" s="192"/>
      <c r="D15" s="193"/>
      <c r="E15" s="194">
        <f t="shared" si="1"/>
        <v>0</v>
      </c>
      <c r="F15" s="195"/>
      <c r="G15" s="196"/>
      <c r="H15" s="197"/>
      <c r="I15" s="198"/>
      <c r="J15" s="199"/>
      <c r="K15" s="199"/>
      <c r="L15" s="199"/>
      <c r="M15" s="199"/>
      <c r="N15" s="200"/>
    </row>
    <row r="16" spans="1:14" ht="18" customHeight="1" x14ac:dyDescent="0.2">
      <c r="A16" s="17"/>
    </row>
    <row r="17" spans="1:14" ht="18" customHeight="1" thickBot="1" x14ac:dyDescent="0.25">
      <c r="A17" s="17"/>
    </row>
    <row r="18" spans="1:14" ht="18" customHeight="1" thickBot="1" x14ac:dyDescent="0.3">
      <c r="A18" s="4"/>
      <c r="D18" s="4"/>
      <c r="E18" s="4"/>
      <c r="F18" s="4"/>
      <c r="G18" s="82"/>
      <c r="H18" s="83" t="s">
        <v>54</v>
      </c>
      <c r="I18" s="209" t="str">
        <f t="shared" ref="I18:N18" si="2">IF(COLUMN(I16)&gt;26,CHAR(INT((COLUMN(I16)-1)/26)+64),"")&amp;CHAR(MOD(COLUMN(I16)-1,26)+65)</f>
        <v>I</v>
      </c>
      <c r="J18" s="206" t="str">
        <f t="shared" si="2"/>
        <v>J</v>
      </c>
      <c r="K18" s="206" t="str">
        <f t="shared" si="2"/>
        <v>K</v>
      </c>
      <c r="L18" s="206" t="str">
        <f t="shared" si="2"/>
        <v>L</v>
      </c>
      <c r="M18" s="206" t="str">
        <f t="shared" si="2"/>
        <v>M</v>
      </c>
      <c r="N18" s="207" t="str">
        <f t="shared" si="2"/>
        <v>N</v>
      </c>
    </row>
    <row r="19" spans="1:14" ht="18" customHeight="1" thickBot="1" x14ac:dyDescent="0.3">
      <c r="A19" s="18" t="s">
        <v>58</v>
      </c>
      <c r="G19" s="70"/>
      <c r="H19" s="71" t="s">
        <v>43</v>
      </c>
      <c r="I19" s="210" t="str">
        <f t="shared" ref="I19:N19" si="3">IF(I3="","",I3)</f>
        <v/>
      </c>
      <c r="J19" s="211" t="str">
        <f t="shared" si="3"/>
        <v/>
      </c>
      <c r="K19" s="211" t="str">
        <f t="shared" si="3"/>
        <v/>
      </c>
      <c r="L19" s="211" t="str">
        <f t="shared" si="3"/>
        <v/>
      </c>
      <c r="M19" s="211" t="str">
        <f t="shared" si="3"/>
        <v/>
      </c>
      <c r="N19" s="212" t="str">
        <f t="shared" si="3"/>
        <v/>
      </c>
    </row>
    <row r="20" spans="1:14" ht="18" customHeight="1" x14ac:dyDescent="0.2">
      <c r="A20" s="644" t="s">
        <v>46</v>
      </c>
      <c r="B20" s="646" t="s">
        <v>66</v>
      </c>
      <c r="C20" s="648" t="s">
        <v>5</v>
      </c>
      <c r="D20" s="646" t="s">
        <v>6</v>
      </c>
      <c r="E20" s="646" t="s">
        <v>8</v>
      </c>
      <c r="F20" s="650" t="s">
        <v>2</v>
      </c>
      <c r="G20" s="72"/>
      <c r="H20" s="79" t="s">
        <v>57</v>
      </c>
      <c r="I20" s="652" t="str">
        <f t="shared" ref="I20:N20" si="4">IF(I4="","",I4)</f>
        <v/>
      </c>
      <c r="J20" s="636" t="str">
        <f t="shared" si="4"/>
        <v/>
      </c>
      <c r="K20" s="636" t="str">
        <f t="shared" si="4"/>
        <v/>
      </c>
      <c r="L20" s="636" t="str">
        <f t="shared" si="4"/>
        <v/>
      </c>
      <c r="M20" s="636" t="str">
        <f t="shared" si="4"/>
        <v/>
      </c>
      <c r="N20" s="638" t="str">
        <f t="shared" si="4"/>
        <v>weitere Spalten einfügbar</v>
      </c>
    </row>
    <row r="21" spans="1:14" s="17" customFormat="1" ht="18" customHeight="1" thickBot="1" x14ac:dyDescent="0.25">
      <c r="A21" s="645"/>
      <c r="B21" s="647"/>
      <c r="C21" s="649"/>
      <c r="D21" s="647"/>
      <c r="E21" s="647"/>
      <c r="F21" s="651"/>
      <c r="G21" s="80" t="s">
        <v>42</v>
      </c>
      <c r="H21" s="81"/>
      <c r="I21" s="653" t="str">
        <f t="shared" ref="I21:N21" si="5">IF(I5="","",I5)</f>
        <v/>
      </c>
      <c r="J21" s="637" t="str">
        <f t="shared" si="5"/>
        <v/>
      </c>
      <c r="K21" s="637" t="str">
        <f t="shared" si="5"/>
        <v/>
      </c>
      <c r="L21" s="637" t="str">
        <f t="shared" si="5"/>
        <v/>
      </c>
      <c r="M21" s="637" t="str">
        <f t="shared" si="5"/>
        <v/>
      </c>
      <c r="N21" s="639" t="str">
        <f t="shared" si="5"/>
        <v/>
      </c>
    </row>
    <row r="22" spans="1:14" s="223" customFormat="1" ht="18" customHeight="1" x14ac:dyDescent="0.2">
      <c r="A22" s="222">
        <f>ROW()</f>
        <v>22</v>
      </c>
      <c r="B22" s="226" t="str">
        <f t="shared" ref="B22:C31" si="6">IF(B6="","",B6)</f>
        <v/>
      </c>
      <c r="C22" s="227" t="str">
        <f t="shared" si="6"/>
        <v/>
      </c>
      <c r="D22" s="228" t="s">
        <v>7</v>
      </c>
      <c r="E22" s="229">
        <f>SUM(I22:N22)</f>
        <v>0</v>
      </c>
      <c r="F22" s="230" t="str">
        <f t="shared" ref="F22:G24" si="7">IF(F6="","",F6)</f>
        <v/>
      </c>
      <c r="G22" s="231" t="str">
        <f>IF(G6="","",G6)</f>
        <v/>
      </c>
      <c r="H22" s="232"/>
      <c r="I22" s="213">
        <f t="shared" ref="I22:N24" si="8">IF($E6=0,0,I6/$E6)</f>
        <v>0</v>
      </c>
      <c r="J22" s="214">
        <f t="shared" si="8"/>
        <v>0</v>
      </c>
      <c r="K22" s="214">
        <f t="shared" si="8"/>
        <v>0</v>
      </c>
      <c r="L22" s="214">
        <f t="shared" si="8"/>
        <v>0</v>
      </c>
      <c r="M22" s="214">
        <f t="shared" si="8"/>
        <v>0</v>
      </c>
      <c r="N22" s="215">
        <f t="shared" si="8"/>
        <v>0</v>
      </c>
    </row>
    <row r="23" spans="1:14" s="223" customFormat="1" ht="18" customHeight="1" x14ac:dyDescent="0.2">
      <c r="A23" s="224">
        <f>ROW()</f>
        <v>23</v>
      </c>
      <c r="B23" s="233" t="str">
        <f t="shared" si="6"/>
        <v/>
      </c>
      <c r="C23" s="234" t="str">
        <f t="shared" si="6"/>
        <v/>
      </c>
      <c r="D23" s="235" t="s">
        <v>7</v>
      </c>
      <c r="E23" s="236">
        <f t="shared" ref="E23:E31" si="9">SUM(I23:N23)</f>
        <v>0</v>
      </c>
      <c r="F23" s="237" t="str">
        <f t="shared" si="7"/>
        <v/>
      </c>
      <c r="G23" s="238" t="str">
        <f>IF(G7="","",G7)</f>
        <v/>
      </c>
      <c r="H23" s="239"/>
      <c r="I23" s="216">
        <f t="shared" si="8"/>
        <v>0</v>
      </c>
      <c r="J23" s="217">
        <f t="shared" si="8"/>
        <v>0</v>
      </c>
      <c r="K23" s="217">
        <f t="shared" si="8"/>
        <v>0</v>
      </c>
      <c r="L23" s="217">
        <f t="shared" si="8"/>
        <v>0</v>
      </c>
      <c r="M23" s="217">
        <f t="shared" si="8"/>
        <v>0</v>
      </c>
      <c r="N23" s="218">
        <f t="shared" si="8"/>
        <v>0</v>
      </c>
    </row>
    <row r="24" spans="1:14" s="223" customFormat="1" ht="18" customHeight="1" x14ac:dyDescent="0.2">
      <c r="A24" s="224">
        <f>ROW()</f>
        <v>24</v>
      </c>
      <c r="B24" s="233" t="str">
        <f t="shared" si="6"/>
        <v/>
      </c>
      <c r="C24" s="234" t="str">
        <f t="shared" si="6"/>
        <v/>
      </c>
      <c r="D24" s="235" t="s">
        <v>7</v>
      </c>
      <c r="E24" s="236">
        <f t="shared" si="9"/>
        <v>0</v>
      </c>
      <c r="F24" s="237" t="str">
        <f t="shared" si="7"/>
        <v/>
      </c>
      <c r="G24" s="238" t="str">
        <f t="shared" si="7"/>
        <v/>
      </c>
      <c r="H24" s="239"/>
      <c r="I24" s="216">
        <f t="shared" si="8"/>
        <v>0</v>
      </c>
      <c r="J24" s="217">
        <f t="shared" si="8"/>
        <v>0</v>
      </c>
      <c r="K24" s="217">
        <f t="shared" si="8"/>
        <v>0</v>
      </c>
      <c r="L24" s="217">
        <f t="shared" si="8"/>
        <v>0</v>
      </c>
      <c r="M24" s="217">
        <f t="shared" si="8"/>
        <v>0</v>
      </c>
      <c r="N24" s="218">
        <f t="shared" si="8"/>
        <v>0</v>
      </c>
    </row>
    <row r="25" spans="1:14" s="223" customFormat="1" ht="18" customHeight="1" x14ac:dyDescent="0.2">
      <c r="A25" s="224">
        <f>ROW()</f>
        <v>25</v>
      </c>
      <c r="B25" s="233" t="str">
        <f t="shared" si="6"/>
        <v/>
      </c>
      <c r="C25" s="234" t="str">
        <f t="shared" si="6"/>
        <v/>
      </c>
      <c r="D25" s="235" t="s">
        <v>7</v>
      </c>
      <c r="E25" s="236">
        <f t="shared" si="9"/>
        <v>0</v>
      </c>
      <c r="F25" s="237" t="str">
        <f t="shared" ref="F25:G31" si="10">IF(F9="","",F9)</f>
        <v/>
      </c>
      <c r="G25" s="238" t="str">
        <f t="shared" si="10"/>
        <v/>
      </c>
      <c r="H25" s="239"/>
      <c r="I25" s="216">
        <f t="shared" ref="I25:N29" si="11">IF($E9=0,0,I9/$E9)</f>
        <v>0</v>
      </c>
      <c r="J25" s="217">
        <f t="shared" si="11"/>
        <v>0</v>
      </c>
      <c r="K25" s="217">
        <f t="shared" si="11"/>
        <v>0</v>
      </c>
      <c r="L25" s="217">
        <f t="shared" si="11"/>
        <v>0</v>
      </c>
      <c r="M25" s="217">
        <f t="shared" si="11"/>
        <v>0</v>
      </c>
      <c r="N25" s="218">
        <f t="shared" si="11"/>
        <v>0</v>
      </c>
    </row>
    <row r="26" spans="1:14" s="223" customFormat="1" ht="18" customHeight="1" x14ac:dyDescent="0.2">
      <c r="A26" s="224">
        <f>ROW()</f>
        <v>26</v>
      </c>
      <c r="B26" s="233" t="str">
        <f t="shared" si="6"/>
        <v/>
      </c>
      <c r="C26" s="234" t="str">
        <f t="shared" si="6"/>
        <v/>
      </c>
      <c r="D26" s="235" t="s">
        <v>7</v>
      </c>
      <c r="E26" s="236">
        <f t="shared" si="9"/>
        <v>0</v>
      </c>
      <c r="F26" s="237" t="str">
        <f t="shared" si="10"/>
        <v/>
      </c>
      <c r="G26" s="238" t="str">
        <f t="shared" si="10"/>
        <v/>
      </c>
      <c r="H26" s="239"/>
      <c r="I26" s="216">
        <f t="shared" si="11"/>
        <v>0</v>
      </c>
      <c r="J26" s="217">
        <f t="shared" si="11"/>
        <v>0</v>
      </c>
      <c r="K26" s="217">
        <f t="shared" si="11"/>
        <v>0</v>
      </c>
      <c r="L26" s="217">
        <f t="shared" si="11"/>
        <v>0</v>
      </c>
      <c r="M26" s="217">
        <f t="shared" si="11"/>
        <v>0</v>
      </c>
      <c r="N26" s="218">
        <f t="shared" si="11"/>
        <v>0</v>
      </c>
    </row>
    <row r="27" spans="1:14" s="223" customFormat="1" ht="18" customHeight="1" x14ac:dyDescent="0.2">
      <c r="A27" s="224">
        <f>ROW()</f>
        <v>27</v>
      </c>
      <c r="B27" s="233" t="str">
        <f t="shared" si="6"/>
        <v/>
      </c>
      <c r="C27" s="234" t="str">
        <f t="shared" si="6"/>
        <v/>
      </c>
      <c r="D27" s="235" t="s">
        <v>7</v>
      </c>
      <c r="E27" s="236">
        <f t="shared" si="9"/>
        <v>0</v>
      </c>
      <c r="F27" s="237" t="str">
        <f t="shared" si="10"/>
        <v/>
      </c>
      <c r="G27" s="238" t="str">
        <f t="shared" si="10"/>
        <v/>
      </c>
      <c r="H27" s="239"/>
      <c r="I27" s="216">
        <f t="shared" si="11"/>
        <v>0</v>
      </c>
      <c r="J27" s="217">
        <f t="shared" si="11"/>
        <v>0</v>
      </c>
      <c r="K27" s="217">
        <f t="shared" si="11"/>
        <v>0</v>
      </c>
      <c r="L27" s="217">
        <f t="shared" si="11"/>
        <v>0</v>
      </c>
      <c r="M27" s="217">
        <f t="shared" si="11"/>
        <v>0</v>
      </c>
      <c r="N27" s="218">
        <f t="shared" si="11"/>
        <v>0</v>
      </c>
    </row>
    <row r="28" spans="1:14" s="223" customFormat="1" ht="18" customHeight="1" x14ac:dyDescent="0.2">
      <c r="A28" s="224">
        <f>ROW()</f>
        <v>28</v>
      </c>
      <c r="B28" s="233" t="str">
        <f t="shared" si="6"/>
        <v/>
      </c>
      <c r="C28" s="234" t="str">
        <f t="shared" si="6"/>
        <v/>
      </c>
      <c r="D28" s="235" t="s">
        <v>7</v>
      </c>
      <c r="E28" s="236">
        <f t="shared" si="9"/>
        <v>0</v>
      </c>
      <c r="F28" s="237" t="str">
        <f t="shared" si="10"/>
        <v/>
      </c>
      <c r="G28" s="238" t="str">
        <f t="shared" si="10"/>
        <v/>
      </c>
      <c r="H28" s="239"/>
      <c r="I28" s="216">
        <f t="shared" si="11"/>
        <v>0</v>
      </c>
      <c r="J28" s="217">
        <f t="shared" si="11"/>
        <v>0</v>
      </c>
      <c r="K28" s="217">
        <f t="shared" si="11"/>
        <v>0</v>
      </c>
      <c r="L28" s="217">
        <f t="shared" si="11"/>
        <v>0</v>
      </c>
      <c r="M28" s="217">
        <f t="shared" si="11"/>
        <v>0</v>
      </c>
      <c r="N28" s="218">
        <f t="shared" si="11"/>
        <v>0</v>
      </c>
    </row>
    <row r="29" spans="1:14" s="223" customFormat="1" ht="18" customHeight="1" x14ac:dyDescent="0.2">
      <c r="A29" s="224">
        <f>ROW()</f>
        <v>29</v>
      </c>
      <c r="B29" s="233" t="str">
        <f t="shared" si="6"/>
        <v/>
      </c>
      <c r="C29" s="234" t="str">
        <f t="shared" si="6"/>
        <v/>
      </c>
      <c r="D29" s="235" t="s">
        <v>7</v>
      </c>
      <c r="E29" s="236">
        <f t="shared" si="9"/>
        <v>0</v>
      </c>
      <c r="F29" s="237" t="str">
        <f t="shared" si="10"/>
        <v/>
      </c>
      <c r="G29" s="238" t="str">
        <f t="shared" si="10"/>
        <v/>
      </c>
      <c r="H29" s="239"/>
      <c r="I29" s="216">
        <f t="shared" si="11"/>
        <v>0</v>
      </c>
      <c r="J29" s="217">
        <f t="shared" si="11"/>
        <v>0</v>
      </c>
      <c r="K29" s="217">
        <f t="shared" si="11"/>
        <v>0</v>
      </c>
      <c r="L29" s="217">
        <f t="shared" si="11"/>
        <v>0</v>
      </c>
      <c r="M29" s="217">
        <f t="shared" si="11"/>
        <v>0</v>
      </c>
      <c r="N29" s="218">
        <f t="shared" si="11"/>
        <v>0</v>
      </c>
    </row>
    <row r="30" spans="1:14" s="223" customFormat="1" ht="18" customHeight="1" x14ac:dyDescent="0.2">
      <c r="A30" s="224">
        <f>ROW()</f>
        <v>30</v>
      </c>
      <c r="B30" s="233" t="str">
        <f t="shared" si="6"/>
        <v/>
      </c>
      <c r="C30" s="234" t="str">
        <f t="shared" si="6"/>
        <v/>
      </c>
      <c r="D30" s="235" t="s">
        <v>7</v>
      </c>
      <c r="E30" s="236">
        <f t="shared" si="9"/>
        <v>0</v>
      </c>
      <c r="F30" s="237" t="str">
        <f t="shared" si="10"/>
        <v/>
      </c>
      <c r="G30" s="238" t="str">
        <f t="shared" si="10"/>
        <v/>
      </c>
      <c r="H30" s="239"/>
      <c r="I30" s="216">
        <f t="shared" ref="I30:N30" si="12">IF($E14=0,0,I14/$E14)</f>
        <v>0</v>
      </c>
      <c r="J30" s="217">
        <f t="shared" si="12"/>
        <v>0</v>
      </c>
      <c r="K30" s="217">
        <f t="shared" si="12"/>
        <v>0</v>
      </c>
      <c r="L30" s="217">
        <f t="shared" si="12"/>
        <v>0</v>
      </c>
      <c r="M30" s="217">
        <f t="shared" si="12"/>
        <v>0</v>
      </c>
      <c r="N30" s="218">
        <f t="shared" si="12"/>
        <v>0</v>
      </c>
    </row>
    <row r="31" spans="1:14" s="223" customFormat="1" ht="18" customHeight="1" thickBot="1" x14ac:dyDescent="0.25">
      <c r="A31" s="225">
        <f>ROW()</f>
        <v>31</v>
      </c>
      <c r="B31" s="240" t="str">
        <f t="shared" si="6"/>
        <v>weitere Zeilen einfügbar</v>
      </c>
      <c r="C31" s="241" t="str">
        <f t="shared" si="6"/>
        <v/>
      </c>
      <c r="D31" s="242" t="s">
        <v>7</v>
      </c>
      <c r="E31" s="243">
        <f t="shared" si="9"/>
        <v>0</v>
      </c>
      <c r="F31" s="244" t="str">
        <f t="shared" si="10"/>
        <v/>
      </c>
      <c r="G31" s="245" t="str">
        <f t="shared" si="10"/>
        <v/>
      </c>
      <c r="H31" s="246"/>
      <c r="I31" s="219">
        <f t="shared" ref="I31:N31" si="13">IF($E15=0,0,I15/$E15)</f>
        <v>0</v>
      </c>
      <c r="J31" s="220">
        <f t="shared" si="13"/>
        <v>0</v>
      </c>
      <c r="K31" s="220">
        <f t="shared" si="13"/>
        <v>0</v>
      </c>
      <c r="L31" s="220">
        <f t="shared" si="13"/>
        <v>0</v>
      </c>
      <c r="M31" s="220">
        <f t="shared" si="13"/>
        <v>0</v>
      </c>
      <c r="N31" s="221">
        <f t="shared" si="13"/>
        <v>0</v>
      </c>
    </row>
  </sheetData>
  <sheetProtection password="C90A" sheet="1" objects="1" scenarios="1" formatCells="0" formatColumns="0" formatRows="0" insertColumns="0" insertRows="0" deleteColumns="0" deleteRows="0"/>
  <mergeCells count="24">
    <mergeCell ref="A4:A5"/>
    <mergeCell ref="F4:F5"/>
    <mergeCell ref="E4:E5"/>
    <mergeCell ref="D4:D5"/>
    <mergeCell ref="B4:B5"/>
    <mergeCell ref="C4:C5"/>
    <mergeCell ref="F20:F21"/>
    <mergeCell ref="I20:I21"/>
    <mergeCell ref="J20:J21"/>
    <mergeCell ref="I4:I5"/>
    <mergeCell ref="J4:J5"/>
    <mergeCell ref="A20:A21"/>
    <mergeCell ref="B20:B21"/>
    <mergeCell ref="D20:D21"/>
    <mergeCell ref="E20:E21"/>
    <mergeCell ref="C20:C21"/>
    <mergeCell ref="K20:K21"/>
    <mergeCell ref="N20:N21"/>
    <mergeCell ref="N4:N5"/>
    <mergeCell ref="K4:K5"/>
    <mergeCell ref="M4:M5"/>
    <mergeCell ref="M20:M21"/>
    <mergeCell ref="L4:L5"/>
    <mergeCell ref="L20:L21"/>
  </mergeCells>
  <phoneticPr fontId="7" type="noConversion"/>
  <pageMargins left="0.78740157480314965" right="0.78740157480314965" top="0.98425196850393704" bottom="0.98425196850393704" header="0.51181102362204722" footer="0.51181102362204722"/>
  <pageSetup paperSize="8" scale="47" fitToHeight="0" orientation="landscape" r:id="rId1"/>
  <headerFooter alignWithMargins="0">
    <oddHeader>&amp;L&amp;8EHB Kostenschlüsselung&amp;C&amp;"Arial,Fett"&amp;8Umlageschlüssel</oddHeader>
    <oddFooter>&amp;L&amp;8&amp;P/&amp;N&amp;R&amp;8&amp;A - &amp;F</oddFooter>
  </headerFooter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pane xSplit="2" ySplit="5" topLeftCell="C6" activePane="bottomRight" state="frozen"/>
      <selection activeCell="A4" sqref="A4:A8"/>
      <selection pane="topRight" activeCell="A4" sqref="A4:A8"/>
      <selection pane="bottomLeft" activeCell="A4" sqref="A4:A8"/>
      <selection pane="bottomRight" activeCell="B6" sqref="B6"/>
    </sheetView>
  </sheetViews>
  <sheetFormatPr baseColWidth="10" defaultRowHeight="18" customHeight="1" x14ac:dyDescent="0.2"/>
  <cols>
    <col min="1" max="1" width="8.33203125" customWidth="1"/>
    <col min="2" max="2" width="40.77734375" customWidth="1"/>
    <col min="3" max="3" width="20.77734375" customWidth="1"/>
    <col min="4" max="4" width="20.77734375" style="16" customWidth="1"/>
    <col min="5" max="9" width="20.77734375" customWidth="1"/>
    <col min="10" max="15" width="20.77734375" style="208" customWidth="1"/>
  </cols>
  <sheetData>
    <row r="1" spans="1:15" s="34" customFormat="1" ht="18" customHeight="1" thickBot="1" x14ac:dyDescent="0.25">
      <c r="A1" s="33" t="s">
        <v>240</v>
      </c>
      <c r="C1" s="35"/>
      <c r="D1" s="47"/>
      <c r="E1" s="35"/>
      <c r="F1" s="35"/>
      <c r="I1" s="36"/>
      <c r="J1" s="204"/>
      <c r="K1" s="204"/>
      <c r="L1" s="204"/>
      <c r="M1" s="204"/>
      <c r="N1" s="204"/>
      <c r="O1" s="204"/>
    </row>
    <row r="2" spans="1:15" ht="18" customHeight="1" thickBot="1" x14ac:dyDescent="0.3">
      <c r="A2" s="4"/>
      <c r="C2" s="4"/>
      <c r="D2" s="4"/>
      <c r="E2" s="4"/>
      <c r="F2" s="4"/>
      <c r="G2" s="4"/>
      <c r="H2" s="70"/>
      <c r="I2" s="71" t="s">
        <v>54</v>
      </c>
      <c r="J2" s="209" t="str">
        <f t="shared" ref="J2:O2" si="0">IF(COLUMN(J1)&gt;26,CHAR(INT((COLUMN(J1)-1)/26)+64),"")&amp;CHAR(MOD(COLUMN(J1)-1,26)+65)</f>
        <v>J</v>
      </c>
      <c r="K2" s="206" t="str">
        <f t="shared" si="0"/>
        <v>K</v>
      </c>
      <c r="L2" s="206" t="str">
        <f t="shared" si="0"/>
        <v>L</v>
      </c>
      <c r="M2" s="206" t="str">
        <f t="shared" si="0"/>
        <v>M</v>
      </c>
      <c r="N2" s="206" t="str">
        <f t="shared" si="0"/>
        <v>N</v>
      </c>
      <c r="O2" s="207" t="str">
        <f t="shared" si="0"/>
        <v>O</v>
      </c>
    </row>
    <row r="3" spans="1:15" ht="18" customHeight="1" thickBot="1" x14ac:dyDescent="0.3">
      <c r="A3" s="18" t="s">
        <v>64</v>
      </c>
      <c r="H3" s="76"/>
      <c r="I3" s="77" t="s">
        <v>43</v>
      </c>
      <c r="J3" s="302"/>
      <c r="K3" s="202"/>
      <c r="L3" s="202"/>
      <c r="M3" s="202"/>
      <c r="N3" s="202"/>
      <c r="O3" s="203"/>
    </row>
    <row r="4" spans="1:15" ht="18" customHeight="1" x14ac:dyDescent="0.2">
      <c r="A4" s="644" t="s">
        <v>46</v>
      </c>
      <c r="B4" s="646" t="s">
        <v>61</v>
      </c>
      <c r="C4" s="646" t="s">
        <v>65</v>
      </c>
      <c r="D4" s="646" t="s">
        <v>6</v>
      </c>
      <c r="E4" s="646" t="s">
        <v>481</v>
      </c>
      <c r="F4" s="646" t="s">
        <v>482</v>
      </c>
      <c r="G4" s="650" t="s">
        <v>2</v>
      </c>
      <c r="H4" s="72"/>
      <c r="I4" s="73" t="s">
        <v>63</v>
      </c>
      <c r="J4" s="656"/>
      <c r="K4" s="642"/>
      <c r="L4" s="642"/>
      <c r="M4" s="642"/>
      <c r="N4" s="642"/>
      <c r="O4" s="640" t="s">
        <v>59</v>
      </c>
    </row>
    <row r="5" spans="1:15" s="17" customFormat="1" ht="18" customHeight="1" thickBot="1" x14ac:dyDescent="0.25">
      <c r="A5" s="659"/>
      <c r="B5" s="658"/>
      <c r="C5" s="658"/>
      <c r="D5" s="658"/>
      <c r="E5" s="658"/>
      <c r="F5" s="658"/>
      <c r="G5" s="660"/>
      <c r="H5" s="74" t="s">
        <v>62</v>
      </c>
      <c r="I5" s="75"/>
      <c r="J5" s="657"/>
      <c r="K5" s="643"/>
      <c r="L5" s="643"/>
      <c r="M5" s="643"/>
      <c r="N5" s="643"/>
      <c r="O5" s="641"/>
    </row>
    <row r="6" spans="1:15" s="223" customFormat="1" ht="18" customHeight="1" x14ac:dyDescent="0.2">
      <c r="A6" s="222">
        <f>ROW()</f>
        <v>6</v>
      </c>
      <c r="B6" s="169"/>
      <c r="C6" s="247"/>
      <c r="D6" s="248"/>
      <c r="E6" s="249">
        <f>SUMIF(J6:O6,"&gt;0",J6:O6)</f>
        <v>0</v>
      </c>
      <c r="F6" s="249">
        <f>SUMIF(J6:O6,"&lt;0",J6:O6)</f>
        <v>0</v>
      </c>
      <c r="G6" s="173"/>
      <c r="H6" s="174"/>
      <c r="I6" s="175"/>
      <c r="J6" s="176"/>
      <c r="K6" s="177"/>
      <c r="L6" s="177"/>
      <c r="M6" s="177"/>
      <c r="N6" s="177"/>
      <c r="O6" s="178"/>
    </row>
    <row r="7" spans="1:15" s="223" customFormat="1" ht="18" customHeight="1" x14ac:dyDescent="0.2">
      <c r="A7" s="224">
        <f>ROW()</f>
        <v>7</v>
      </c>
      <c r="B7" s="179"/>
      <c r="C7" s="250"/>
      <c r="D7" s="251"/>
      <c r="E7" s="252">
        <f t="shared" ref="E7:E15" si="1">SUMIF(J7:O7,"&gt;0",J7:O7)</f>
        <v>0</v>
      </c>
      <c r="F7" s="252">
        <f t="shared" ref="F7:F15" si="2">SUMIF(J7:O7,"&lt;0",J7:O7)</f>
        <v>0</v>
      </c>
      <c r="G7" s="183"/>
      <c r="H7" s="184"/>
      <c r="I7" s="185"/>
      <c r="J7" s="186"/>
      <c r="K7" s="187"/>
      <c r="L7" s="187"/>
      <c r="M7" s="187"/>
      <c r="N7" s="187"/>
      <c r="O7" s="188"/>
    </row>
    <row r="8" spans="1:15" s="223" customFormat="1" ht="18" customHeight="1" x14ac:dyDescent="0.2">
      <c r="A8" s="224">
        <f>ROW()</f>
        <v>8</v>
      </c>
      <c r="B8" s="179"/>
      <c r="C8" s="250"/>
      <c r="D8" s="251"/>
      <c r="E8" s="252">
        <f t="shared" si="1"/>
        <v>0</v>
      </c>
      <c r="F8" s="252">
        <f t="shared" si="2"/>
        <v>0</v>
      </c>
      <c r="G8" s="183"/>
      <c r="H8" s="184"/>
      <c r="I8" s="185"/>
      <c r="J8" s="186"/>
      <c r="K8" s="187"/>
      <c r="L8" s="187"/>
      <c r="M8" s="187"/>
      <c r="N8" s="187"/>
      <c r="O8" s="188"/>
    </row>
    <row r="9" spans="1:15" s="223" customFormat="1" ht="18" customHeight="1" x14ac:dyDescent="0.2">
      <c r="A9" s="224">
        <f>ROW()</f>
        <v>9</v>
      </c>
      <c r="B9" s="179"/>
      <c r="C9" s="250"/>
      <c r="D9" s="251"/>
      <c r="E9" s="252">
        <f t="shared" si="1"/>
        <v>0</v>
      </c>
      <c r="F9" s="252">
        <f t="shared" si="2"/>
        <v>0</v>
      </c>
      <c r="G9" s="183"/>
      <c r="H9" s="184"/>
      <c r="I9" s="185"/>
      <c r="J9" s="186"/>
      <c r="K9" s="187"/>
      <c r="L9" s="187"/>
      <c r="M9" s="187"/>
      <c r="N9" s="187"/>
      <c r="O9" s="188"/>
    </row>
    <row r="10" spans="1:15" s="223" customFormat="1" ht="18" customHeight="1" x14ac:dyDescent="0.2">
      <c r="A10" s="224">
        <f>ROW()</f>
        <v>10</v>
      </c>
      <c r="B10" s="179"/>
      <c r="C10" s="250"/>
      <c r="D10" s="251"/>
      <c r="E10" s="252">
        <f t="shared" si="1"/>
        <v>0</v>
      </c>
      <c r="F10" s="252">
        <f t="shared" si="2"/>
        <v>0</v>
      </c>
      <c r="G10" s="183"/>
      <c r="H10" s="184"/>
      <c r="I10" s="185"/>
      <c r="J10" s="186"/>
      <c r="K10" s="187"/>
      <c r="L10" s="187"/>
      <c r="M10" s="187"/>
      <c r="N10" s="187"/>
      <c r="O10" s="188"/>
    </row>
    <row r="11" spans="1:15" s="223" customFormat="1" ht="18" customHeight="1" x14ac:dyDescent="0.2">
      <c r="A11" s="224">
        <f>ROW()</f>
        <v>11</v>
      </c>
      <c r="B11" s="179"/>
      <c r="C11" s="250"/>
      <c r="D11" s="251"/>
      <c r="E11" s="252">
        <f t="shared" si="1"/>
        <v>0</v>
      </c>
      <c r="F11" s="252">
        <f t="shared" si="2"/>
        <v>0</v>
      </c>
      <c r="G11" s="183"/>
      <c r="H11" s="184"/>
      <c r="I11" s="185"/>
      <c r="J11" s="186"/>
      <c r="K11" s="187"/>
      <c r="L11" s="187"/>
      <c r="M11" s="187"/>
      <c r="N11" s="187"/>
      <c r="O11" s="188"/>
    </row>
    <row r="12" spans="1:15" s="223" customFormat="1" ht="18" customHeight="1" x14ac:dyDescent="0.2">
      <c r="A12" s="224">
        <f>ROW()</f>
        <v>12</v>
      </c>
      <c r="B12" s="179"/>
      <c r="C12" s="250"/>
      <c r="D12" s="251"/>
      <c r="E12" s="252">
        <f t="shared" si="1"/>
        <v>0</v>
      </c>
      <c r="F12" s="252">
        <f t="shared" si="2"/>
        <v>0</v>
      </c>
      <c r="G12" s="183"/>
      <c r="H12" s="184"/>
      <c r="I12" s="185"/>
      <c r="J12" s="186"/>
      <c r="K12" s="187"/>
      <c r="L12" s="187"/>
      <c r="M12" s="187"/>
      <c r="N12" s="187"/>
      <c r="O12" s="188"/>
    </row>
    <row r="13" spans="1:15" s="223" customFormat="1" ht="18" customHeight="1" x14ac:dyDescent="0.2">
      <c r="A13" s="224">
        <f>ROW()</f>
        <v>13</v>
      </c>
      <c r="B13" s="179"/>
      <c r="C13" s="250"/>
      <c r="D13" s="251"/>
      <c r="E13" s="252">
        <f t="shared" si="1"/>
        <v>0</v>
      </c>
      <c r="F13" s="252">
        <f t="shared" si="2"/>
        <v>0</v>
      </c>
      <c r="G13" s="183"/>
      <c r="H13" s="184"/>
      <c r="I13" s="185"/>
      <c r="J13" s="186"/>
      <c r="K13" s="187"/>
      <c r="L13" s="187"/>
      <c r="M13" s="187"/>
      <c r="N13" s="187"/>
      <c r="O13" s="188"/>
    </row>
    <row r="14" spans="1:15" s="223" customFormat="1" ht="18" customHeight="1" x14ac:dyDescent="0.2">
      <c r="A14" s="224">
        <f>ROW()</f>
        <v>14</v>
      </c>
      <c r="B14" s="189"/>
      <c r="C14" s="253"/>
      <c r="D14" s="254"/>
      <c r="E14" s="252">
        <f t="shared" si="1"/>
        <v>0</v>
      </c>
      <c r="F14" s="252">
        <f t="shared" si="2"/>
        <v>0</v>
      </c>
      <c r="G14" s="190"/>
      <c r="H14" s="184"/>
      <c r="I14" s="185"/>
      <c r="J14" s="186"/>
      <c r="K14" s="187"/>
      <c r="L14" s="187"/>
      <c r="M14" s="187"/>
      <c r="N14" s="187"/>
      <c r="O14" s="188"/>
    </row>
    <row r="15" spans="1:15" s="223" customFormat="1" ht="18" customHeight="1" thickBot="1" x14ac:dyDescent="0.25">
      <c r="A15" s="225">
        <f>ROW()</f>
        <v>15</v>
      </c>
      <c r="B15" s="191" t="s">
        <v>13</v>
      </c>
      <c r="C15" s="255"/>
      <c r="D15" s="256"/>
      <c r="E15" s="257">
        <f t="shared" si="1"/>
        <v>0</v>
      </c>
      <c r="F15" s="257">
        <f t="shared" si="2"/>
        <v>0</v>
      </c>
      <c r="G15" s="195"/>
      <c r="H15" s="196"/>
      <c r="I15" s="197"/>
      <c r="J15" s="198"/>
      <c r="K15" s="199"/>
      <c r="L15" s="199"/>
      <c r="M15" s="199"/>
      <c r="N15" s="199"/>
      <c r="O15" s="200"/>
    </row>
    <row r="16" spans="1:15" ht="18" customHeight="1" x14ac:dyDescent="0.2">
      <c r="A16" s="17"/>
    </row>
    <row r="17" spans="1:15" ht="18" customHeight="1" thickBot="1" x14ac:dyDescent="0.25">
      <c r="A17" s="17"/>
    </row>
    <row r="18" spans="1:15" ht="18" customHeight="1" thickBot="1" x14ac:dyDescent="0.3">
      <c r="A18" s="4"/>
      <c r="C18" s="4"/>
      <c r="D18" s="4"/>
      <c r="E18" s="4"/>
      <c r="F18" s="4"/>
      <c r="G18" s="4"/>
      <c r="H18" s="70"/>
      <c r="I18" s="71" t="s">
        <v>54</v>
      </c>
      <c r="J18" s="209" t="str">
        <f t="shared" ref="J18:O18" si="3">IF(COLUMN(J16)&gt;26,CHAR(INT((COLUMN(J16)-1)/26)+64),"")&amp;CHAR(MOD(COLUMN(J16)-1,26)+65)</f>
        <v>J</v>
      </c>
      <c r="K18" s="206" t="str">
        <f t="shared" si="3"/>
        <v>K</v>
      </c>
      <c r="L18" s="206" t="str">
        <f t="shared" si="3"/>
        <v>L</v>
      </c>
      <c r="M18" s="206" t="str">
        <f t="shared" si="3"/>
        <v>M</v>
      </c>
      <c r="N18" s="206" t="str">
        <f t="shared" si="3"/>
        <v>N</v>
      </c>
      <c r="O18" s="207" t="str">
        <f t="shared" si="3"/>
        <v>O</v>
      </c>
    </row>
    <row r="19" spans="1:15" ht="18" customHeight="1" thickBot="1" x14ac:dyDescent="0.3">
      <c r="A19" s="18" t="s">
        <v>70</v>
      </c>
      <c r="H19" s="76"/>
      <c r="I19" s="77" t="s">
        <v>43</v>
      </c>
      <c r="J19" s="210" t="str">
        <f t="shared" ref="J19:O19" si="4">IF(J3="","",J3)</f>
        <v/>
      </c>
      <c r="K19" s="211" t="str">
        <f t="shared" si="4"/>
        <v/>
      </c>
      <c r="L19" s="211" t="str">
        <f t="shared" si="4"/>
        <v/>
      </c>
      <c r="M19" s="211" t="str">
        <f t="shared" si="4"/>
        <v/>
      </c>
      <c r="N19" s="211" t="str">
        <f t="shared" si="4"/>
        <v/>
      </c>
      <c r="O19" s="212" t="str">
        <f t="shared" si="4"/>
        <v/>
      </c>
    </row>
    <row r="20" spans="1:15" ht="18" customHeight="1" x14ac:dyDescent="0.2">
      <c r="A20" s="644" t="s">
        <v>46</v>
      </c>
      <c r="B20" s="646" t="s">
        <v>61</v>
      </c>
      <c r="C20" s="646" t="s">
        <v>65</v>
      </c>
      <c r="D20" s="646" t="s">
        <v>6</v>
      </c>
      <c r="E20" s="646" t="s">
        <v>481</v>
      </c>
      <c r="F20" s="646" t="s">
        <v>482</v>
      </c>
      <c r="G20" s="650" t="s">
        <v>2</v>
      </c>
      <c r="H20" s="72"/>
      <c r="I20" s="73" t="s">
        <v>63</v>
      </c>
      <c r="J20" s="652" t="str">
        <f t="shared" ref="J20:O21" si="5">IF(J4="","",J4)</f>
        <v/>
      </c>
      <c r="K20" s="636" t="str">
        <f t="shared" si="5"/>
        <v/>
      </c>
      <c r="L20" s="636" t="str">
        <f t="shared" si="5"/>
        <v/>
      </c>
      <c r="M20" s="636" t="str">
        <f t="shared" si="5"/>
        <v/>
      </c>
      <c r="N20" s="636" t="str">
        <f t="shared" si="5"/>
        <v/>
      </c>
      <c r="O20" s="638" t="str">
        <f t="shared" si="5"/>
        <v>weitere Spalten einfügbar</v>
      </c>
    </row>
    <row r="21" spans="1:15" s="17" customFormat="1" ht="18" customHeight="1" thickBot="1" x14ac:dyDescent="0.25">
      <c r="A21" s="659"/>
      <c r="B21" s="658"/>
      <c r="C21" s="658"/>
      <c r="D21" s="658"/>
      <c r="E21" s="658"/>
      <c r="F21" s="658"/>
      <c r="G21" s="660"/>
      <c r="H21" s="74" t="s">
        <v>62</v>
      </c>
      <c r="I21" s="75"/>
      <c r="J21" s="653" t="str">
        <f t="shared" si="5"/>
        <v/>
      </c>
      <c r="K21" s="637" t="str">
        <f t="shared" si="5"/>
        <v/>
      </c>
      <c r="L21" s="637" t="str">
        <f t="shared" si="5"/>
        <v/>
      </c>
      <c r="M21" s="637" t="str">
        <f t="shared" si="5"/>
        <v/>
      </c>
      <c r="N21" s="637" t="str">
        <f t="shared" si="5"/>
        <v/>
      </c>
      <c r="O21" s="639" t="str">
        <f t="shared" si="5"/>
        <v/>
      </c>
    </row>
    <row r="22" spans="1:15" s="223" customFormat="1" ht="18" customHeight="1" x14ac:dyDescent="0.2">
      <c r="A22" s="222">
        <f>ROW()</f>
        <v>22</v>
      </c>
      <c r="B22" s="226" t="str">
        <f t="shared" ref="B22:B31" si="6">IF(B6="","",B6)</f>
        <v/>
      </c>
      <c r="C22" s="258">
        <f>C6</f>
        <v>0</v>
      </c>
      <c r="D22" s="172" t="s">
        <v>60</v>
      </c>
      <c r="E22" s="259">
        <f t="shared" ref="E22:E31" si="7">SUMIF(J22:O22,"&gt;0",J22:O22)</f>
        <v>0</v>
      </c>
      <c r="F22" s="259">
        <f t="shared" ref="F22:F31" si="8">SUMIF(J22:O22,"&lt;0",J22:O22)</f>
        <v>0</v>
      </c>
      <c r="G22" s="230" t="str">
        <f t="shared" ref="G22:H31" si="9">IF(G6="","",G6)</f>
        <v/>
      </c>
      <c r="H22" s="231" t="str">
        <f>IF(H6="","",H6)</f>
        <v/>
      </c>
      <c r="I22" s="232"/>
      <c r="J22" s="260">
        <f t="shared" ref="J22:O31" si="10">IF($F6=0,0,$C6*J6)</f>
        <v>0</v>
      </c>
      <c r="K22" s="261">
        <f t="shared" si="10"/>
        <v>0</v>
      </c>
      <c r="L22" s="261">
        <f t="shared" si="10"/>
        <v>0</v>
      </c>
      <c r="M22" s="261">
        <f t="shared" si="10"/>
        <v>0</v>
      </c>
      <c r="N22" s="261">
        <f t="shared" si="10"/>
        <v>0</v>
      </c>
      <c r="O22" s="262">
        <f t="shared" si="10"/>
        <v>0</v>
      </c>
    </row>
    <row r="23" spans="1:15" s="223" customFormat="1" ht="18" customHeight="1" x14ac:dyDescent="0.2">
      <c r="A23" s="224">
        <f>ROW()</f>
        <v>23</v>
      </c>
      <c r="B23" s="233" t="str">
        <f t="shared" si="6"/>
        <v/>
      </c>
      <c r="C23" s="263">
        <f t="shared" ref="C23:C31" si="11">C7</f>
        <v>0</v>
      </c>
      <c r="D23" s="182" t="s">
        <v>60</v>
      </c>
      <c r="E23" s="264">
        <f t="shared" si="7"/>
        <v>0</v>
      </c>
      <c r="F23" s="264">
        <f t="shared" si="8"/>
        <v>0</v>
      </c>
      <c r="G23" s="237" t="str">
        <f t="shared" si="9"/>
        <v/>
      </c>
      <c r="H23" s="238" t="str">
        <f>IF(H7="","",H7)</f>
        <v/>
      </c>
      <c r="I23" s="239"/>
      <c r="J23" s="260">
        <f t="shared" si="10"/>
        <v>0</v>
      </c>
      <c r="K23" s="265">
        <f t="shared" si="10"/>
        <v>0</v>
      </c>
      <c r="L23" s="265">
        <f t="shared" si="10"/>
        <v>0</v>
      </c>
      <c r="M23" s="265">
        <f t="shared" si="10"/>
        <v>0</v>
      </c>
      <c r="N23" s="265">
        <f t="shared" si="10"/>
        <v>0</v>
      </c>
      <c r="O23" s="266">
        <f t="shared" si="10"/>
        <v>0</v>
      </c>
    </row>
    <row r="24" spans="1:15" s="223" customFormat="1" ht="18" customHeight="1" x14ac:dyDescent="0.2">
      <c r="A24" s="224">
        <f>ROW()</f>
        <v>24</v>
      </c>
      <c r="B24" s="233" t="str">
        <f t="shared" si="6"/>
        <v/>
      </c>
      <c r="C24" s="263">
        <f t="shared" si="11"/>
        <v>0</v>
      </c>
      <c r="D24" s="182" t="s">
        <v>60</v>
      </c>
      <c r="E24" s="264">
        <f t="shared" si="7"/>
        <v>0</v>
      </c>
      <c r="F24" s="264">
        <f t="shared" si="8"/>
        <v>0</v>
      </c>
      <c r="G24" s="237" t="str">
        <f t="shared" si="9"/>
        <v/>
      </c>
      <c r="H24" s="238" t="str">
        <f t="shared" si="9"/>
        <v/>
      </c>
      <c r="I24" s="239"/>
      <c r="J24" s="260">
        <f t="shared" si="10"/>
        <v>0</v>
      </c>
      <c r="K24" s="265">
        <f t="shared" si="10"/>
        <v>0</v>
      </c>
      <c r="L24" s="265">
        <f t="shared" si="10"/>
        <v>0</v>
      </c>
      <c r="M24" s="265">
        <f t="shared" si="10"/>
        <v>0</v>
      </c>
      <c r="N24" s="265">
        <f t="shared" si="10"/>
        <v>0</v>
      </c>
      <c r="O24" s="266">
        <f t="shared" si="10"/>
        <v>0</v>
      </c>
    </row>
    <row r="25" spans="1:15" s="223" customFormat="1" ht="18" customHeight="1" x14ac:dyDescent="0.2">
      <c r="A25" s="224">
        <f>ROW()</f>
        <v>25</v>
      </c>
      <c r="B25" s="233" t="str">
        <f t="shared" si="6"/>
        <v/>
      </c>
      <c r="C25" s="263">
        <f t="shared" si="11"/>
        <v>0</v>
      </c>
      <c r="D25" s="182" t="s">
        <v>60</v>
      </c>
      <c r="E25" s="264">
        <f t="shared" si="7"/>
        <v>0</v>
      </c>
      <c r="F25" s="264">
        <f t="shared" si="8"/>
        <v>0</v>
      </c>
      <c r="G25" s="237" t="str">
        <f t="shared" si="9"/>
        <v/>
      </c>
      <c r="H25" s="238" t="str">
        <f t="shared" si="9"/>
        <v/>
      </c>
      <c r="I25" s="267"/>
      <c r="J25" s="260">
        <f t="shared" si="10"/>
        <v>0</v>
      </c>
      <c r="K25" s="265">
        <f t="shared" si="10"/>
        <v>0</v>
      </c>
      <c r="L25" s="265">
        <f t="shared" si="10"/>
        <v>0</v>
      </c>
      <c r="M25" s="265">
        <f t="shared" si="10"/>
        <v>0</v>
      </c>
      <c r="N25" s="265">
        <f t="shared" si="10"/>
        <v>0</v>
      </c>
      <c r="O25" s="266">
        <f t="shared" si="10"/>
        <v>0</v>
      </c>
    </row>
    <row r="26" spans="1:15" s="223" customFormat="1" ht="18" customHeight="1" x14ac:dyDescent="0.2">
      <c r="A26" s="224">
        <f>ROW()</f>
        <v>26</v>
      </c>
      <c r="B26" s="233" t="str">
        <f t="shared" si="6"/>
        <v/>
      </c>
      <c r="C26" s="263">
        <f t="shared" si="11"/>
        <v>0</v>
      </c>
      <c r="D26" s="182" t="s">
        <v>60</v>
      </c>
      <c r="E26" s="264">
        <f t="shared" si="7"/>
        <v>0</v>
      </c>
      <c r="F26" s="264">
        <f t="shared" si="8"/>
        <v>0</v>
      </c>
      <c r="G26" s="237" t="str">
        <f t="shared" si="9"/>
        <v/>
      </c>
      <c r="H26" s="238" t="str">
        <f t="shared" si="9"/>
        <v/>
      </c>
      <c r="I26" s="267"/>
      <c r="J26" s="260">
        <f t="shared" si="10"/>
        <v>0</v>
      </c>
      <c r="K26" s="265">
        <f t="shared" si="10"/>
        <v>0</v>
      </c>
      <c r="L26" s="265">
        <f t="shared" si="10"/>
        <v>0</v>
      </c>
      <c r="M26" s="265">
        <f t="shared" si="10"/>
        <v>0</v>
      </c>
      <c r="N26" s="265">
        <f t="shared" si="10"/>
        <v>0</v>
      </c>
      <c r="O26" s="266">
        <f t="shared" si="10"/>
        <v>0</v>
      </c>
    </row>
    <row r="27" spans="1:15" s="223" customFormat="1" ht="18" customHeight="1" x14ac:dyDescent="0.2">
      <c r="A27" s="224">
        <f>ROW()</f>
        <v>27</v>
      </c>
      <c r="B27" s="233" t="str">
        <f t="shared" si="6"/>
        <v/>
      </c>
      <c r="C27" s="263">
        <f t="shared" si="11"/>
        <v>0</v>
      </c>
      <c r="D27" s="182" t="s">
        <v>60</v>
      </c>
      <c r="E27" s="264">
        <f t="shared" si="7"/>
        <v>0</v>
      </c>
      <c r="F27" s="264">
        <f t="shared" si="8"/>
        <v>0</v>
      </c>
      <c r="G27" s="237" t="str">
        <f t="shared" si="9"/>
        <v/>
      </c>
      <c r="H27" s="238" t="str">
        <f t="shared" si="9"/>
        <v/>
      </c>
      <c r="I27" s="267"/>
      <c r="J27" s="260">
        <f t="shared" si="10"/>
        <v>0</v>
      </c>
      <c r="K27" s="265">
        <f t="shared" si="10"/>
        <v>0</v>
      </c>
      <c r="L27" s="265">
        <f t="shared" si="10"/>
        <v>0</v>
      </c>
      <c r="M27" s="265">
        <f t="shared" si="10"/>
        <v>0</v>
      </c>
      <c r="N27" s="265">
        <f t="shared" si="10"/>
        <v>0</v>
      </c>
      <c r="O27" s="266">
        <f t="shared" si="10"/>
        <v>0</v>
      </c>
    </row>
    <row r="28" spans="1:15" s="223" customFormat="1" ht="18" customHeight="1" x14ac:dyDescent="0.2">
      <c r="A28" s="224">
        <f>ROW()</f>
        <v>28</v>
      </c>
      <c r="B28" s="233" t="str">
        <f t="shared" si="6"/>
        <v/>
      </c>
      <c r="C28" s="263">
        <f t="shared" si="11"/>
        <v>0</v>
      </c>
      <c r="D28" s="182" t="s">
        <v>60</v>
      </c>
      <c r="E28" s="264">
        <f t="shared" si="7"/>
        <v>0</v>
      </c>
      <c r="F28" s="264">
        <f t="shared" si="8"/>
        <v>0</v>
      </c>
      <c r="G28" s="237" t="str">
        <f t="shared" si="9"/>
        <v/>
      </c>
      <c r="H28" s="238" t="str">
        <f t="shared" si="9"/>
        <v/>
      </c>
      <c r="I28" s="267"/>
      <c r="J28" s="260">
        <f t="shared" si="10"/>
        <v>0</v>
      </c>
      <c r="K28" s="265">
        <f t="shared" si="10"/>
        <v>0</v>
      </c>
      <c r="L28" s="265">
        <f t="shared" si="10"/>
        <v>0</v>
      </c>
      <c r="M28" s="265">
        <f t="shared" si="10"/>
        <v>0</v>
      </c>
      <c r="N28" s="265">
        <f t="shared" si="10"/>
        <v>0</v>
      </c>
      <c r="O28" s="266">
        <f t="shared" si="10"/>
        <v>0</v>
      </c>
    </row>
    <row r="29" spans="1:15" s="223" customFormat="1" ht="18" customHeight="1" x14ac:dyDescent="0.2">
      <c r="A29" s="224">
        <f>ROW()</f>
        <v>29</v>
      </c>
      <c r="B29" s="233" t="str">
        <f t="shared" si="6"/>
        <v/>
      </c>
      <c r="C29" s="263">
        <f t="shared" si="11"/>
        <v>0</v>
      </c>
      <c r="D29" s="182" t="s">
        <v>60</v>
      </c>
      <c r="E29" s="264">
        <f t="shared" si="7"/>
        <v>0</v>
      </c>
      <c r="F29" s="264">
        <f t="shared" si="8"/>
        <v>0</v>
      </c>
      <c r="G29" s="237" t="str">
        <f t="shared" si="9"/>
        <v/>
      </c>
      <c r="H29" s="238" t="str">
        <f t="shared" si="9"/>
        <v/>
      </c>
      <c r="I29" s="267"/>
      <c r="J29" s="260">
        <f t="shared" si="10"/>
        <v>0</v>
      </c>
      <c r="K29" s="265">
        <f t="shared" si="10"/>
        <v>0</v>
      </c>
      <c r="L29" s="265">
        <f t="shared" si="10"/>
        <v>0</v>
      </c>
      <c r="M29" s="265">
        <f t="shared" si="10"/>
        <v>0</v>
      </c>
      <c r="N29" s="265">
        <f t="shared" si="10"/>
        <v>0</v>
      </c>
      <c r="O29" s="266">
        <f t="shared" si="10"/>
        <v>0</v>
      </c>
    </row>
    <row r="30" spans="1:15" s="223" customFormat="1" ht="18" customHeight="1" x14ac:dyDescent="0.2">
      <c r="A30" s="224">
        <f>ROW()</f>
        <v>30</v>
      </c>
      <c r="B30" s="233" t="str">
        <f t="shared" si="6"/>
        <v/>
      </c>
      <c r="C30" s="263">
        <f t="shared" si="11"/>
        <v>0</v>
      </c>
      <c r="D30" s="182" t="s">
        <v>60</v>
      </c>
      <c r="E30" s="264">
        <f t="shared" si="7"/>
        <v>0</v>
      </c>
      <c r="F30" s="264">
        <f t="shared" si="8"/>
        <v>0</v>
      </c>
      <c r="G30" s="237" t="str">
        <f t="shared" si="9"/>
        <v/>
      </c>
      <c r="H30" s="238" t="str">
        <f t="shared" si="9"/>
        <v/>
      </c>
      <c r="I30" s="267"/>
      <c r="J30" s="260">
        <f t="shared" si="10"/>
        <v>0</v>
      </c>
      <c r="K30" s="265">
        <f t="shared" si="10"/>
        <v>0</v>
      </c>
      <c r="L30" s="265">
        <f t="shared" si="10"/>
        <v>0</v>
      </c>
      <c r="M30" s="265">
        <f t="shared" si="10"/>
        <v>0</v>
      </c>
      <c r="N30" s="265">
        <f t="shared" si="10"/>
        <v>0</v>
      </c>
      <c r="O30" s="266">
        <f t="shared" si="10"/>
        <v>0</v>
      </c>
    </row>
    <row r="31" spans="1:15" s="223" customFormat="1" ht="18" customHeight="1" thickBot="1" x14ac:dyDescent="0.25">
      <c r="A31" s="268">
        <f>ROW()</f>
        <v>31</v>
      </c>
      <c r="B31" s="269" t="str">
        <f t="shared" si="6"/>
        <v>weitere Zeilen einfügbar</v>
      </c>
      <c r="C31" s="270">
        <f t="shared" si="11"/>
        <v>0</v>
      </c>
      <c r="D31" s="271" t="s">
        <v>60</v>
      </c>
      <c r="E31" s="272">
        <f t="shared" si="7"/>
        <v>0</v>
      </c>
      <c r="F31" s="272">
        <f t="shared" si="8"/>
        <v>0</v>
      </c>
      <c r="G31" s="273" t="str">
        <f t="shared" si="9"/>
        <v/>
      </c>
      <c r="H31" s="274" t="str">
        <f t="shared" si="9"/>
        <v/>
      </c>
      <c r="I31" s="275"/>
      <c r="J31" s="276">
        <f t="shared" si="10"/>
        <v>0</v>
      </c>
      <c r="K31" s="277">
        <f t="shared" si="10"/>
        <v>0</v>
      </c>
      <c r="L31" s="277">
        <f t="shared" si="10"/>
        <v>0</v>
      </c>
      <c r="M31" s="277">
        <f t="shared" si="10"/>
        <v>0</v>
      </c>
      <c r="N31" s="277">
        <f t="shared" si="10"/>
        <v>0</v>
      </c>
      <c r="O31" s="278">
        <f t="shared" si="10"/>
        <v>0</v>
      </c>
    </row>
    <row r="32" spans="1:15" s="208" customFormat="1" ht="18" customHeight="1" thickBot="1" x14ac:dyDescent="0.3">
      <c r="A32" s="279">
        <f>ROW()</f>
        <v>32</v>
      </c>
      <c r="B32" s="280" t="s">
        <v>8</v>
      </c>
      <c r="C32" s="281"/>
      <c r="D32" s="281"/>
      <c r="E32" s="282">
        <f t="shared" ref="E32:F32" si="12">SUM(I32:N32)</f>
        <v>0</v>
      </c>
      <c r="F32" s="282">
        <f t="shared" si="12"/>
        <v>0</v>
      </c>
      <c r="G32" s="283"/>
      <c r="H32" s="284"/>
      <c r="I32" s="285"/>
      <c r="J32" s="286">
        <f t="shared" ref="J32:O32" si="13">SUM(J22:J31)</f>
        <v>0</v>
      </c>
      <c r="K32" s="282">
        <f t="shared" si="13"/>
        <v>0</v>
      </c>
      <c r="L32" s="282">
        <f t="shared" si="13"/>
        <v>0</v>
      </c>
      <c r="M32" s="282">
        <f t="shared" si="13"/>
        <v>0</v>
      </c>
      <c r="N32" s="282">
        <f t="shared" si="13"/>
        <v>0</v>
      </c>
      <c r="O32" s="287">
        <f t="shared" si="13"/>
        <v>0</v>
      </c>
    </row>
    <row r="33" spans="1:15" ht="18" customHeight="1" x14ac:dyDescent="0.2">
      <c r="J33" s="303"/>
      <c r="K33" s="303"/>
      <c r="L33" s="303"/>
      <c r="M33" s="303"/>
      <c r="N33" s="303"/>
      <c r="O33" s="303"/>
    </row>
    <row r="34" spans="1:15" ht="18" customHeight="1" thickBot="1" x14ac:dyDescent="0.25"/>
    <row r="35" spans="1:15" ht="18" customHeight="1" thickBot="1" x14ac:dyDescent="0.3">
      <c r="A35" s="4"/>
      <c r="C35" s="4"/>
      <c r="D35" s="4"/>
      <c r="E35" s="4"/>
      <c r="F35" s="4"/>
      <c r="G35" s="4"/>
      <c r="H35" s="70"/>
      <c r="I35" s="71" t="s">
        <v>54</v>
      </c>
      <c r="J35" s="209" t="str">
        <f t="shared" ref="J35:O35" si="14">IF(COLUMN(J32)&gt;26,CHAR(INT((COLUMN(J32)-1)/26)+64),"")&amp;CHAR(MOD(COLUMN(J32)-1,26)+65)</f>
        <v>J</v>
      </c>
      <c r="K35" s="206" t="str">
        <f t="shared" si="14"/>
        <v>K</v>
      </c>
      <c r="L35" s="206" t="str">
        <f t="shared" si="14"/>
        <v>L</v>
      </c>
      <c r="M35" s="206" t="str">
        <f t="shared" si="14"/>
        <v>M</v>
      </c>
      <c r="N35" s="206" t="str">
        <f t="shared" si="14"/>
        <v>N</v>
      </c>
      <c r="O35" s="207" t="str">
        <f t="shared" si="14"/>
        <v>O</v>
      </c>
    </row>
    <row r="36" spans="1:15" ht="18" customHeight="1" thickBot="1" x14ac:dyDescent="0.3">
      <c r="A36" s="18" t="s">
        <v>71</v>
      </c>
      <c r="H36" s="76"/>
      <c r="I36" s="77" t="s">
        <v>43</v>
      </c>
      <c r="J36" s="210" t="str">
        <f t="shared" ref="J36:O36" si="15">IF(J19="","",J19)</f>
        <v/>
      </c>
      <c r="K36" s="211" t="str">
        <f t="shared" si="15"/>
        <v/>
      </c>
      <c r="L36" s="211" t="str">
        <f t="shared" si="15"/>
        <v/>
      </c>
      <c r="M36" s="211" t="str">
        <f t="shared" si="15"/>
        <v/>
      </c>
      <c r="N36" s="211" t="str">
        <f t="shared" si="15"/>
        <v/>
      </c>
      <c r="O36" s="212" t="str">
        <f t="shared" si="15"/>
        <v/>
      </c>
    </row>
    <row r="37" spans="1:15" ht="18" customHeight="1" x14ac:dyDescent="0.2">
      <c r="A37" s="644" t="s">
        <v>46</v>
      </c>
      <c r="B37" s="646" t="s">
        <v>61</v>
      </c>
      <c r="C37" s="646" t="s">
        <v>65</v>
      </c>
      <c r="D37" s="646" t="s">
        <v>6</v>
      </c>
      <c r="E37" s="646" t="s">
        <v>481</v>
      </c>
      <c r="F37" s="646" t="s">
        <v>482</v>
      </c>
      <c r="G37" s="650" t="s">
        <v>2</v>
      </c>
      <c r="H37" s="72"/>
      <c r="I37" s="73" t="s">
        <v>63</v>
      </c>
      <c r="J37" s="652" t="str">
        <f t="shared" ref="J37:O37" si="16">IF(J20="","",J20)</f>
        <v/>
      </c>
      <c r="K37" s="636" t="str">
        <f t="shared" si="16"/>
        <v/>
      </c>
      <c r="L37" s="636" t="str">
        <f t="shared" si="16"/>
        <v/>
      </c>
      <c r="M37" s="636" t="str">
        <f t="shared" si="16"/>
        <v/>
      </c>
      <c r="N37" s="636" t="str">
        <f t="shared" si="16"/>
        <v/>
      </c>
      <c r="O37" s="638" t="str">
        <f t="shared" si="16"/>
        <v>weitere Spalten einfügbar</v>
      </c>
    </row>
    <row r="38" spans="1:15" s="17" customFormat="1" ht="18" customHeight="1" thickBot="1" x14ac:dyDescent="0.25">
      <c r="A38" s="659"/>
      <c r="B38" s="658"/>
      <c r="C38" s="658"/>
      <c r="D38" s="658"/>
      <c r="E38" s="658"/>
      <c r="F38" s="658"/>
      <c r="G38" s="660"/>
      <c r="H38" s="74" t="s">
        <v>62</v>
      </c>
      <c r="I38" s="75"/>
      <c r="J38" s="663" t="str">
        <f t="shared" ref="J38:O38" si="17">IF(J21="","",J21)</f>
        <v/>
      </c>
      <c r="K38" s="661" t="str">
        <f t="shared" si="17"/>
        <v/>
      </c>
      <c r="L38" s="661" t="str">
        <f t="shared" si="17"/>
        <v/>
      </c>
      <c r="M38" s="661" t="str">
        <f t="shared" si="17"/>
        <v/>
      </c>
      <c r="N38" s="661" t="str">
        <f t="shared" si="17"/>
        <v/>
      </c>
      <c r="O38" s="662" t="str">
        <f t="shared" si="17"/>
        <v/>
      </c>
    </row>
    <row r="39" spans="1:15" s="223" customFormat="1" ht="18" customHeight="1" x14ac:dyDescent="0.2">
      <c r="A39" s="222">
        <f>ROW()</f>
        <v>39</v>
      </c>
      <c r="B39" s="226" t="str">
        <f>IF(B6="","",B6)</f>
        <v/>
      </c>
      <c r="C39" s="258">
        <f>C6</f>
        <v>0</v>
      </c>
      <c r="D39" s="172" t="s">
        <v>7</v>
      </c>
      <c r="E39" s="288">
        <f t="shared" ref="E39:E48" si="18">SUMIF(J39:O39,"&gt;0",J39:O39)</f>
        <v>0</v>
      </c>
      <c r="F39" s="288">
        <f t="shared" ref="F39:F48" si="19">SUMIF(J39:O39,"&lt;0",J39:O39)</f>
        <v>0</v>
      </c>
      <c r="G39" s="230" t="str">
        <f t="shared" ref="G39:G48" si="20">IF(G22="","",G22)</f>
        <v/>
      </c>
      <c r="H39" s="231" t="str">
        <f>IF(H6="","",H6)</f>
        <v/>
      </c>
      <c r="I39" s="232"/>
      <c r="J39" s="289">
        <f>IF(J22=0,0,J22/$F22)</f>
        <v>0</v>
      </c>
      <c r="K39" s="290">
        <f t="shared" ref="J39:O46" si="21">IF(K22=0,0,K22/$F22)</f>
        <v>0</v>
      </c>
      <c r="L39" s="290">
        <f t="shared" si="21"/>
        <v>0</v>
      </c>
      <c r="M39" s="290">
        <f t="shared" si="21"/>
        <v>0</v>
      </c>
      <c r="N39" s="290">
        <f t="shared" si="21"/>
        <v>0</v>
      </c>
      <c r="O39" s="291">
        <f t="shared" si="21"/>
        <v>0</v>
      </c>
    </row>
    <row r="40" spans="1:15" s="223" customFormat="1" ht="18" customHeight="1" x14ac:dyDescent="0.2">
      <c r="A40" s="224">
        <f>ROW()</f>
        <v>40</v>
      </c>
      <c r="B40" s="233" t="str">
        <f t="shared" ref="B40:B48" si="22">IF(B7="","",B7)</f>
        <v/>
      </c>
      <c r="C40" s="263">
        <f t="shared" ref="C40:C48" si="23">C7</f>
        <v>0</v>
      </c>
      <c r="D40" s="182" t="s">
        <v>7</v>
      </c>
      <c r="E40" s="292">
        <f t="shared" si="18"/>
        <v>0</v>
      </c>
      <c r="F40" s="292">
        <f t="shared" si="19"/>
        <v>0</v>
      </c>
      <c r="G40" s="237" t="str">
        <f t="shared" si="20"/>
        <v/>
      </c>
      <c r="H40" s="238" t="str">
        <f t="shared" ref="H40:H48" si="24">IF(H7="","",H7)</f>
        <v/>
      </c>
      <c r="I40" s="239"/>
      <c r="J40" s="293">
        <f t="shared" si="21"/>
        <v>0</v>
      </c>
      <c r="K40" s="294">
        <f t="shared" si="21"/>
        <v>0</v>
      </c>
      <c r="L40" s="294">
        <f t="shared" si="21"/>
        <v>0</v>
      </c>
      <c r="M40" s="294">
        <f t="shared" si="21"/>
        <v>0</v>
      </c>
      <c r="N40" s="294">
        <f t="shared" si="21"/>
        <v>0</v>
      </c>
      <c r="O40" s="295">
        <f t="shared" si="21"/>
        <v>0</v>
      </c>
    </row>
    <row r="41" spans="1:15" s="223" customFormat="1" ht="18" customHeight="1" x14ac:dyDescent="0.2">
      <c r="A41" s="224">
        <f>ROW()</f>
        <v>41</v>
      </c>
      <c r="B41" s="233" t="str">
        <f t="shared" si="22"/>
        <v/>
      </c>
      <c r="C41" s="263">
        <f t="shared" si="23"/>
        <v>0</v>
      </c>
      <c r="D41" s="182" t="s">
        <v>7</v>
      </c>
      <c r="E41" s="292">
        <f t="shared" si="18"/>
        <v>0</v>
      </c>
      <c r="F41" s="292">
        <f t="shared" si="19"/>
        <v>0</v>
      </c>
      <c r="G41" s="237" t="str">
        <f t="shared" si="20"/>
        <v/>
      </c>
      <c r="H41" s="238" t="str">
        <f t="shared" si="24"/>
        <v/>
      </c>
      <c r="I41" s="239"/>
      <c r="J41" s="293">
        <f t="shared" si="21"/>
        <v>0</v>
      </c>
      <c r="K41" s="294">
        <f t="shared" si="21"/>
        <v>0</v>
      </c>
      <c r="L41" s="294">
        <f t="shared" si="21"/>
        <v>0</v>
      </c>
      <c r="M41" s="294">
        <f t="shared" si="21"/>
        <v>0</v>
      </c>
      <c r="N41" s="294">
        <f t="shared" si="21"/>
        <v>0</v>
      </c>
      <c r="O41" s="295">
        <f t="shared" si="21"/>
        <v>0</v>
      </c>
    </row>
    <row r="42" spans="1:15" s="223" customFormat="1" ht="18" customHeight="1" x14ac:dyDescent="0.2">
      <c r="A42" s="224">
        <f>ROW()</f>
        <v>42</v>
      </c>
      <c r="B42" s="233" t="str">
        <f t="shared" si="22"/>
        <v/>
      </c>
      <c r="C42" s="263">
        <f t="shared" si="23"/>
        <v>0</v>
      </c>
      <c r="D42" s="182" t="s">
        <v>7</v>
      </c>
      <c r="E42" s="292">
        <f t="shared" si="18"/>
        <v>0</v>
      </c>
      <c r="F42" s="292">
        <f t="shared" si="19"/>
        <v>0</v>
      </c>
      <c r="G42" s="237" t="str">
        <f t="shared" si="20"/>
        <v/>
      </c>
      <c r="H42" s="238" t="str">
        <f t="shared" si="24"/>
        <v/>
      </c>
      <c r="I42" s="267"/>
      <c r="J42" s="293">
        <f t="shared" si="21"/>
        <v>0</v>
      </c>
      <c r="K42" s="294">
        <f t="shared" si="21"/>
        <v>0</v>
      </c>
      <c r="L42" s="294">
        <f t="shared" si="21"/>
        <v>0</v>
      </c>
      <c r="M42" s="294">
        <f t="shared" si="21"/>
        <v>0</v>
      </c>
      <c r="N42" s="294">
        <f t="shared" si="21"/>
        <v>0</v>
      </c>
      <c r="O42" s="295">
        <f t="shared" si="21"/>
        <v>0</v>
      </c>
    </row>
    <row r="43" spans="1:15" s="223" customFormat="1" ht="18" customHeight="1" x14ac:dyDescent="0.2">
      <c r="A43" s="224">
        <f>ROW()</f>
        <v>43</v>
      </c>
      <c r="B43" s="233" t="str">
        <f t="shared" si="22"/>
        <v/>
      </c>
      <c r="C43" s="263">
        <f t="shared" si="23"/>
        <v>0</v>
      </c>
      <c r="D43" s="182" t="s">
        <v>7</v>
      </c>
      <c r="E43" s="292">
        <f t="shared" si="18"/>
        <v>0</v>
      </c>
      <c r="F43" s="292">
        <f t="shared" si="19"/>
        <v>0</v>
      </c>
      <c r="G43" s="237" t="str">
        <f t="shared" si="20"/>
        <v/>
      </c>
      <c r="H43" s="238" t="str">
        <f t="shared" si="24"/>
        <v/>
      </c>
      <c r="I43" s="267"/>
      <c r="J43" s="293">
        <f t="shared" si="21"/>
        <v>0</v>
      </c>
      <c r="K43" s="294">
        <f t="shared" si="21"/>
        <v>0</v>
      </c>
      <c r="L43" s="294">
        <f t="shared" si="21"/>
        <v>0</v>
      </c>
      <c r="M43" s="294">
        <f t="shared" si="21"/>
        <v>0</v>
      </c>
      <c r="N43" s="294">
        <f t="shared" si="21"/>
        <v>0</v>
      </c>
      <c r="O43" s="295">
        <f t="shared" si="21"/>
        <v>0</v>
      </c>
    </row>
    <row r="44" spans="1:15" s="223" customFormat="1" ht="18" customHeight="1" x14ac:dyDescent="0.2">
      <c r="A44" s="224">
        <f>ROW()</f>
        <v>44</v>
      </c>
      <c r="B44" s="233" t="str">
        <f t="shared" si="22"/>
        <v/>
      </c>
      <c r="C44" s="263">
        <f t="shared" si="23"/>
        <v>0</v>
      </c>
      <c r="D44" s="182" t="s">
        <v>7</v>
      </c>
      <c r="E44" s="292">
        <f t="shared" si="18"/>
        <v>0</v>
      </c>
      <c r="F44" s="292">
        <f t="shared" si="19"/>
        <v>0</v>
      </c>
      <c r="G44" s="237" t="str">
        <f t="shared" si="20"/>
        <v/>
      </c>
      <c r="H44" s="238" t="str">
        <f t="shared" si="24"/>
        <v/>
      </c>
      <c r="I44" s="267"/>
      <c r="J44" s="293">
        <f t="shared" si="21"/>
        <v>0</v>
      </c>
      <c r="K44" s="294">
        <f t="shared" si="21"/>
        <v>0</v>
      </c>
      <c r="L44" s="294">
        <f t="shared" si="21"/>
        <v>0</v>
      </c>
      <c r="M44" s="294">
        <f t="shared" si="21"/>
        <v>0</v>
      </c>
      <c r="N44" s="294">
        <f t="shared" si="21"/>
        <v>0</v>
      </c>
      <c r="O44" s="295">
        <f t="shared" si="21"/>
        <v>0</v>
      </c>
    </row>
    <row r="45" spans="1:15" s="223" customFormat="1" ht="18" customHeight="1" x14ac:dyDescent="0.2">
      <c r="A45" s="224">
        <f>ROW()</f>
        <v>45</v>
      </c>
      <c r="B45" s="233" t="str">
        <f t="shared" si="22"/>
        <v/>
      </c>
      <c r="C45" s="263">
        <f t="shared" si="23"/>
        <v>0</v>
      </c>
      <c r="D45" s="182" t="s">
        <v>7</v>
      </c>
      <c r="E45" s="292">
        <f t="shared" si="18"/>
        <v>0</v>
      </c>
      <c r="F45" s="292">
        <f t="shared" si="19"/>
        <v>0</v>
      </c>
      <c r="G45" s="237" t="str">
        <f t="shared" si="20"/>
        <v/>
      </c>
      <c r="H45" s="238" t="str">
        <f t="shared" si="24"/>
        <v/>
      </c>
      <c r="I45" s="267"/>
      <c r="J45" s="293">
        <f t="shared" si="21"/>
        <v>0</v>
      </c>
      <c r="K45" s="294">
        <f t="shared" si="21"/>
        <v>0</v>
      </c>
      <c r="L45" s="294">
        <f t="shared" si="21"/>
        <v>0</v>
      </c>
      <c r="M45" s="294">
        <f t="shared" si="21"/>
        <v>0</v>
      </c>
      <c r="N45" s="294">
        <f t="shared" si="21"/>
        <v>0</v>
      </c>
      <c r="O45" s="295">
        <f t="shared" si="21"/>
        <v>0</v>
      </c>
    </row>
    <row r="46" spans="1:15" s="223" customFormat="1" ht="18" customHeight="1" x14ac:dyDescent="0.2">
      <c r="A46" s="224">
        <f>ROW()</f>
        <v>46</v>
      </c>
      <c r="B46" s="233" t="str">
        <f t="shared" si="22"/>
        <v/>
      </c>
      <c r="C46" s="263">
        <f t="shared" si="23"/>
        <v>0</v>
      </c>
      <c r="D46" s="182" t="s">
        <v>7</v>
      </c>
      <c r="E46" s="292">
        <f t="shared" si="18"/>
        <v>0</v>
      </c>
      <c r="F46" s="292">
        <f t="shared" si="19"/>
        <v>0</v>
      </c>
      <c r="G46" s="237" t="str">
        <f t="shared" si="20"/>
        <v/>
      </c>
      <c r="H46" s="238" t="str">
        <f t="shared" si="24"/>
        <v/>
      </c>
      <c r="I46" s="267"/>
      <c r="J46" s="293">
        <f t="shared" si="21"/>
        <v>0</v>
      </c>
      <c r="K46" s="294">
        <f t="shared" si="21"/>
        <v>0</v>
      </c>
      <c r="L46" s="294">
        <f t="shared" si="21"/>
        <v>0</v>
      </c>
      <c r="M46" s="294">
        <f t="shared" si="21"/>
        <v>0</v>
      </c>
      <c r="N46" s="294">
        <f t="shared" si="21"/>
        <v>0</v>
      </c>
      <c r="O46" s="295">
        <f t="shared" si="21"/>
        <v>0</v>
      </c>
    </row>
    <row r="47" spans="1:15" s="223" customFormat="1" ht="18" customHeight="1" x14ac:dyDescent="0.2">
      <c r="A47" s="224">
        <f>ROW()</f>
        <v>47</v>
      </c>
      <c r="B47" s="233" t="str">
        <f t="shared" si="22"/>
        <v/>
      </c>
      <c r="C47" s="263">
        <f t="shared" si="23"/>
        <v>0</v>
      </c>
      <c r="D47" s="182" t="s">
        <v>7</v>
      </c>
      <c r="E47" s="292">
        <f t="shared" si="18"/>
        <v>0</v>
      </c>
      <c r="F47" s="292">
        <f t="shared" si="19"/>
        <v>0</v>
      </c>
      <c r="G47" s="237" t="str">
        <f t="shared" si="20"/>
        <v/>
      </c>
      <c r="H47" s="238" t="str">
        <f t="shared" si="24"/>
        <v/>
      </c>
      <c r="I47" s="267"/>
      <c r="J47" s="293">
        <f t="shared" ref="J47:O47" si="25">IF(J30=0,0,J30/$F30)</f>
        <v>0</v>
      </c>
      <c r="K47" s="294">
        <f t="shared" si="25"/>
        <v>0</v>
      </c>
      <c r="L47" s="294">
        <f t="shared" si="25"/>
        <v>0</v>
      </c>
      <c r="M47" s="294">
        <f t="shared" si="25"/>
        <v>0</v>
      </c>
      <c r="N47" s="294">
        <f t="shared" si="25"/>
        <v>0</v>
      </c>
      <c r="O47" s="295">
        <f t="shared" si="25"/>
        <v>0</v>
      </c>
    </row>
    <row r="48" spans="1:15" s="223" customFormat="1" ht="18" customHeight="1" thickBot="1" x14ac:dyDescent="0.25">
      <c r="A48" s="225">
        <f>ROW()</f>
        <v>48</v>
      </c>
      <c r="B48" s="240" t="str">
        <f t="shared" si="22"/>
        <v>weitere Zeilen einfügbar</v>
      </c>
      <c r="C48" s="296">
        <f t="shared" si="23"/>
        <v>0</v>
      </c>
      <c r="D48" s="194" t="s">
        <v>7</v>
      </c>
      <c r="E48" s="297">
        <f t="shared" si="18"/>
        <v>0</v>
      </c>
      <c r="F48" s="297">
        <f t="shared" si="19"/>
        <v>0</v>
      </c>
      <c r="G48" s="244" t="str">
        <f t="shared" si="20"/>
        <v/>
      </c>
      <c r="H48" s="245" t="str">
        <f t="shared" si="24"/>
        <v/>
      </c>
      <c r="I48" s="298"/>
      <c r="J48" s="299">
        <f t="shared" ref="J48:O48" si="26">IF(J31=0,0,J31/$F31)</f>
        <v>0</v>
      </c>
      <c r="K48" s="300">
        <f t="shared" si="26"/>
        <v>0</v>
      </c>
      <c r="L48" s="300">
        <f t="shared" si="26"/>
        <v>0</v>
      </c>
      <c r="M48" s="300">
        <f t="shared" si="26"/>
        <v>0</v>
      </c>
      <c r="N48" s="300">
        <f t="shared" si="26"/>
        <v>0</v>
      </c>
      <c r="O48" s="301">
        <f t="shared" si="26"/>
        <v>0</v>
      </c>
    </row>
  </sheetData>
  <sheetProtection password="C90A" sheet="1" objects="1" scenarios="1" formatCells="0" formatColumns="0" formatRows="0" insertColumns="0" insertRows="0" deleteColumns="0" deleteRows="0"/>
  <mergeCells count="39">
    <mergeCell ref="G37:G38"/>
    <mergeCell ref="A37:A38"/>
    <mergeCell ref="B37:B38"/>
    <mergeCell ref="C37:C38"/>
    <mergeCell ref="D37:D38"/>
    <mergeCell ref="F37:F38"/>
    <mergeCell ref="M20:M21"/>
    <mergeCell ref="J37:J38"/>
    <mergeCell ref="K37:K38"/>
    <mergeCell ref="L37:L38"/>
    <mergeCell ref="M37:M38"/>
    <mergeCell ref="G4:G5"/>
    <mergeCell ref="G20:G21"/>
    <mergeCell ref="N37:N38"/>
    <mergeCell ref="O37:O38"/>
    <mergeCell ref="A20:A21"/>
    <mergeCell ref="B20:B21"/>
    <mergeCell ref="C20:C21"/>
    <mergeCell ref="F20:F21"/>
    <mergeCell ref="D20:D21"/>
    <mergeCell ref="E20:E21"/>
    <mergeCell ref="E37:E38"/>
    <mergeCell ref="N20:N21"/>
    <mergeCell ref="O20:O21"/>
    <mergeCell ref="J20:J21"/>
    <mergeCell ref="K20:K21"/>
    <mergeCell ref="L20:L21"/>
    <mergeCell ref="D4:D5"/>
    <mergeCell ref="A4:A5"/>
    <mergeCell ref="B4:B5"/>
    <mergeCell ref="C4:C5"/>
    <mergeCell ref="F4:F5"/>
    <mergeCell ref="E4:E5"/>
    <mergeCell ref="O4:O5"/>
    <mergeCell ref="J4:J5"/>
    <mergeCell ref="K4:K5"/>
    <mergeCell ref="L4:L5"/>
    <mergeCell ref="M4:M5"/>
    <mergeCell ref="N4:N5"/>
  </mergeCells>
  <phoneticPr fontId="7" type="noConversion"/>
  <pageMargins left="0.39370078740157483" right="0.39370078740157483" top="0.39370078740157483" bottom="0.39370078740157483" header="0.19685039370078741" footer="0.19685039370078741"/>
  <pageSetup paperSize="8" scale="45" fitToHeight="0" orientation="landscape" r:id="rId1"/>
  <headerFooter alignWithMargins="0">
    <oddHeader>&amp;L&amp;8EHB Kostenschlüsselung&amp;C&amp;"Arial,Fett"&amp;8ILV</oddHeader>
    <oddFooter>&amp;L&amp;8&amp;P/&amp;N&amp;R&amp;8&amp;A - &amp;F</oddFooter>
  </headerFooter>
  <rowBreaks count="2" manualBreakCount="2">
    <brk id="16" max="16383" man="1"/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S156"/>
  <sheetViews>
    <sheetView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RowHeight="15" outlineLevelCol="1" x14ac:dyDescent="0.2"/>
  <cols>
    <col min="1" max="1" width="8.33203125" style="30" customWidth="1"/>
    <col min="2" max="2" width="8.33203125" style="24" customWidth="1"/>
    <col min="3" max="3" width="40.77734375" style="24" customWidth="1"/>
    <col min="4" max="6" width="15.77734375" style="366" customWidth="1" outlineLevel="1"/>
    <col min="7" max="7" width="15.77734375" style="366" customWidth="1"/>
    <col min="8" max="10" width="15.77734375" style="366" customWidth="1" outlineLevel="1"/>
    <col min="11" max="11" width="15.77734375" style="366" customWidth="1"/>
    <col min="12" max="14" width="15.77734375" style="366" customWidth="1" outlineLevel="1"/>
    <col min="15" max="15" width="15.77734375" style="366" customWidth="1"/>
    <col min="16" max="18" width="15.77734375" style="366" customWidth="1" outlineLevel="1"/>
    <col min="19" max="19" width="15.77734375" style="366" customWidth="1"/>
    <col min="20" max="22" width="15.77734375" style="366" customWidth="1" outlineLevel="1"/>
    <col min="23" max="23" width="15.77734375" style="366" customWidth="1"/>
    <col min="24" max="26" width="15.77734375" style="366" customWidth="1" outlineLevel="1"/>
    <col min="27" max="27" width="15.77734375" style="366" customWidth="1"/>
    <col min="28" max="36" width="15.77734375" style="367" customWidth="1"/>
    <col min="37" max="45" width="15.77734375" style="366" customWidth="1" outlineLevel="1"/>
    <col min="46" max="16384" width="11.5546875" style="23"/>
  </cols>
  <sheetData>
    <row r="1" spans="1:45" s="29" customFormat="1" ht="18" customHeight="1" x14ac:dyDescent="0.25">
      <c r="A1" s="31" t="s">
        <v>483</v>
      </c>
      <c r="B1" s="28"/>
      <c r="C1" s="28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4"/>
      <c r="AC1" s="324"/>
      <c r="AD1" s="324"/>
      <c r="AE1" s="324"/>
      <c r="AF1" s="324"/>
      <c r="AG1" s="324"/>
      <c r="AH1" s="324"/>
      <c r="AI1" s="324"/>
      <c r="AJ1" s="324"/>
      <c r="AK1" s="323"/>
      <c r="AL1" s="323"/>
      <c r="AM1" s="323"/>
      <c r="AN1" s="323"/>
      <c r="AO1" s="323"/>
      <c r="AP1" s="323"/>
      <c r="AQ1" s="323"/>
      <c r="AR1" s="323"/>
      <c r="AS1" s="323"/>
    </row>
    <row r="2" spans="1:45" s="504" customFormat="1" ht="15.75" customHeight="1" x14ac:dyDescent="0.2">
      <c r="A2" s="470"/>
      <c r="B2" s="501"/>
      <c r="C2" s="501"/>
      <c r="D2" s="502" t="str">
        <f>CONCATENATE(IF(D6="",IF(D7="","","Hauptkostenstelle"),"Hilfskostenstelle")," - 1. Schlüsselung")</f>
        <v xml:space="preserve"> - 1. Schlüsselung</v>
      </c>
      <c r="E2" s="502" t="str">
        <f>CONCATENATE(IF(D6="",IF(D7="","","Hauptkostenstelle"),"Hilfskostenstelle")," - 2. Schlüsselung")</f>
        <v xml:space="preserve"> - 2. Schlüsselung</v>
      </c>
      <c r="F2" s="502" t="str">
        <f>CONCATENATE(IF(D6="",IF(D7="","","Hauptkostenstelle"),"Hilfskostenstelle")," - ILV")</f>
        <v xml:space="preserve"> - ILV</v>
      </c>
      <c r="G2" s="502" t="str">
        <f>CONCATENATE(IF(D6="",IF(D7="","","Hauptkostenstelle"),"Hilfskostenstelle")," - Summe")</f>
        <v xml:space="preserve"> - Summe</v>
      </c>
      <c r="H2" s="502" t="str">
        <f>CONCATENATE(IF(H6="",IF(H7="","","Hauptkostenstelle"),"Hilfskostenstelle")," - 1. Schlüsselung")</f>
        <v xml:space="preserve"> - 1. Schlüsselung</v>
      </c>
      <c r="I2" s="502" t="str">
        <f>CONCATENATE(IF(H6="",IF(H7="","","Hauptkostenstelle"),"Hilfskostenstelle")," - 2. Schlüsselung")</f>
        <v xml:space="preserve"> - 2. Schlüsselung</v>
      </c>
      <c r="J2" s="502" t="str">
        <f>CONCATENATE(IF(H6="",IF(H7="","","Hauptkostenstelle"),"Hilfskostenstelle")," - ILV")</f>
        <v xml:space="preserve"> - ILV</v>
      </c>
      <c r="K2" s="502" t="str">
        <f>CONCATENATE(IF(H6="",IF(H7="","","Hauptkostenstelle"),"Hilfskostenstelle")," - Summe")</f>
        <v xml:space="preserve"> - Summe</v>
      </c>
      <c r="L2" s="502" t="str">
        <f>CONCATENATE(IF(L6="",IF(L7="","","Hauptkostenstelle"),"Hilfskostenstelle")," - 1. Schlüsselung")</f>
        <v xml:space="preserve"> - 1. Schlüsselung</v>
      </c>
      <c r="M2" s="502" t="str">
        <f>CONCATENATE(IF(L6="",IF(L7="","","Hauptkostenstelle"),"Hilfskostenstelle")," - 2. Schlüsselung")</f>
        <v xml:space="preserve"> - 2. Schlüsselung</v>
      </c>
      <c r="N2" s="502" t="str">
        <f>CONCATENATE(IF(L6="",IF(L7="","","Hauptkostenstelle"),"Hilfskostenstelle")," - ILV")</f>
        <v xml:space="preserve"> - ILV</v>
      </c>
      <c r="O2" s="502" t="str">
        <f>CONCATENATE(IF(L6="",IF(L7="","","Hauptkostenstelle"),"Hilfskostenstelle")," - Summe")</f>
        <v xml:space="preserve"> - Summe</v>
      </c>
      <c r="P2" s="502" t="str">
        <f>CONCATENATE(IF(P6="",IF(P7="","","Hauptkostenstelle"),"Hilfskostenstelle")," - 1. Schlüsselung")</f>
        <v xml:space="preserve"> - 1. Schlüsselung</v>
      </c>
      <c r="Q2" s="502" t="str">
        <f>CONCATENATE(IF(P6="",IF(P7="","","Hauptkostenstelle"),"Hilfskostenstelle")," - 2. Schlüsselung")</f>
        <v xml:space="preserve"> - 2. Schlüsselung</v>
      </c>
      <c r="R2" s="502" t="str">
        <f>CONCATENATE(IF(P6="",IF(P7="","","Hauptkostenstelle"),"Hilfskostenstelle")," - ILV")</f>
        <v xml:space="preserve"> - ILV</v>
      </c>
      <c r="S2" s="502" t="str">
        <f>CONCATENATE(IF(P6="",IF(P7="","","Hauptkostenstelle"),"Hilfskostenstelle")," - Summe")</f>
        <v xml:space="preserve"> - Summe</v>
      </c>
      <c r="T2" s="502" t="str">
        <f>CONCATENATE(IF(T6="",IF(T7="","","Hauptkostenstelle"),"Hilfskostenstelle")," - 1. Schlüsselung")</f>
        <v xml:space="preserve"> - 1. Schlüsselung</v>
      </c>
      <c r="U2" s="502" t="str">
        <f>CONCATENATE(IF(T6="",IF(T7="","","Hauptkostenstelle"),"Hilfskostenstelle")," - 2. Schlüsselung")</f>
        <v xml:space="preserve"> - 2. Schlüsselung</v>
      </c>
      <c r="V2" s="502" t="str">
        <f>CONCATENATE(IF(T6="",IF(T7="","","Hauptkostenstelle"),"Hilfskostenstelle")," - ILV")</f>
        <v xml:space="preserve"> - ILV</v>
      </c>
      <c r="W2" s="502" t="str">
        <f>CONCATENATE(IF(T6="",IF(T7="","","Hauptkostenstelle"),"Hilfskostenstelle")," - Summe")</f>
        <v xml:space="preserve"> - Summe</v>
      </c>
      <c r="X2" s="502" t="str">
        <f>CONCATENATE(IF(X6="",IF(X7="","","Hauptkostenstelle"),"Hilfskostenstelle")," - 1. Schlüsselung")</f>
        <v xml:space="preserve"> - 1. Schlüsselung</v>
      </c>
      <c r="Y2" s="502" t="str">
        <f>CONCATENATE(IF(X6="",IF(X7="","","Hauptkostenstelle"),"Hilfskostenstelle")," - 2. Schlüsselung")</f>
        <v xml:space="preserve"> - 2. Schlüsselung</v>
      </c>
      <c r="Z2" s="502" t="str">
        <f>CONCATENATE(IF(X6="",IF(X7="","","Hauptkostenstelle"),"Hilfskostenstelle")," - ILV")</f>
        <v xml:space="preserve"> - ILV</v>
      </c>
      <c r="AA2" s="502" t="str">
        <f>CONCATENATE(IF(X6="",IF(X7="","","Hauptkostenstelle"),"Hilfskostenstelle")," - Summe")</f>
        <v xml:space="preserve"> - Summe</v>
      </c>
      <c r="AB2" s="503"/>
      <c r="AC2" s="503"/>
      <c r="AD2" s="503"/>
      <c r="AE2" s="503"/>
      <c r="AF2" s="503"/>
      <c r="AG2" s="503"/>
      <c r="AH2" s="503"/>
      <c r="AI2" s="503"/>
      <c r="AJ2" s="503"/>
      <c r="AK2" s="502"/>
      <c r="AL2" s="502"/>
      <c r="AM2" s="502"/>
      <c r="AN2" s="502"/>
      <c r="AO2" s="502"/>
      <c r="AP2" s="502"/>
      <c r="AQ2" s="502"/>
      <c r="AR2" s="502"/>
      <c r="AS2" s="502"/>
    </row>
    <row r="3" spans="1:45" s="469" customFormat="1" ht="15.75" customHeight="1" thickBot="1" x14ac:dyDescent="0.25">
      <c r="A3" s="481"/>
      <c r="B3" s="468"/>
      <c r="C3" s="467"/>
      <c r="D3" s="482" t="str">
        <f>CONCATENATE(D7," - 1. Schlüsselung")</f>
        <v xml:space="preserve"> - 1. Schlüsselung</v>
      </c>
      <c r="E3" s="482" t="str">
        <f>CONCATENATE(D7," - 2. Schlüsselung")</f>
        <v xml:space="preserve"> - 2. Schlüsselung</v>
      </c>
      <c r="F3" s="482" t="str">
        <f>CONCATENATE(D7," - ILV")</f>
        <v xml:space="preserve"> - ILV</v>
      </c>
      <c r="G3" s="482" t="str">
        <f>CONCATENATE(D7," - Summe")</f>
        <v xml:space="preserve"> - Summe</v>
      </c>
      <c r="H3" s="482" t="str">
        <f>CONCATENATE(H7," - 1. Schlüsselung")</f>
        <v xml:space="preserve"> - 1. Schlüsselung</v>
      </c>
      <c r="I3" s="482" t="str">
        <f>CONCATENATE(H7," - 2. Schlüsselung")</f>
        <v xml:space="preserve"> - 2. Schlüsselung</v>
      </c>
      <c r="J3" s="482" t="str">
        <f>CONCATENATE(H7," - ILV")</f>
        <v xml:space="preserve"> - ILV</v>
      </c>
      <c r="K3" s="482" t="str">
        <f>CONCATENATE(H7," - Summe")</f>
        <v xml:space="preserve"> - Summe</v>
      </c>
      <c r="L3" s="482" t="str">
        <f>CONCATENATE(L7," - 1. Schlüsselung")</f>
        <v xml:space="preserve"> - 1. Schlüsselung</v>
      </c>
      <c r="M3" s="482" t="str">
        <f>CONCATENATE(L7," - 2. Schlüsselung")</f>
        <v xml:space="preserve"> - 2. Schlüsselung</v>
      </c>
      <c r="N3" s="482" t="str">
        <f>CONCATENATE(L7," - ILV")</f>
        <v xml:space="preserve"> - ILV</v>
      </c>
      <c r="O3" s="482" t="str">
        <f>CONCATENATE(L7," - Summe")</f>
        <v xml:space="preserve"> - Summe</v>
      </c>
      <c r="P3" s="482" t="str">
        <f>CONCATENATE(P7," - 1. Schlüsselung")</f>
        <v xml:space="preserve"> - 1. Schlüsselung</v>
      </c>
      <c r="Q3" s="482" t="str">
        <f>CONCATENATE(P7," - 2. Schlüsselung")</f>
        <v xml:space="preserve"> - 2. Schlüsselung</v>
      </c>
      <c r="R3" s="482" t="str">
        <f>CONCATENATE(P7," - ILV")</f>
        <v xml:space="preserve"> - ILV</v>
      </c>
      <c r="S3" s="482" t="str">
        <f>CONCATENATE(P7," - Summe")</f>
        <v xml:space="preserve"> - Summe</v>
      </c>
      <c r="T3" s="482" t="str">
        <f>CONCATENATE(T7," - 1. Schlüsselung")</f>
        <v xml:space="preserve"> - 1. Schlüsselung</v>
      </c>
      <c r="U3" s="482" t="str">
        <f>CONCATENATE(T7," - 2. Schlüsselung")</f>
        <v xml:space="preserve"> - 2. Schlüsselung</v>
      </c>
      <c r="V3" s="482" t="str">
        <f>CONCATENATE(T7," - ILV")</f>
        <v xml:space="preserve"> - ILV</v>
      </c>
      <c r="W3" s="482" t="str">
        <f>CONCATENATE(T7," - Summe")</f>
        <v xml:space="preserve"> - Summe</v>
      </c>
      <c r="X3" s="482" t="str">
        <f>CONCATENATE(X7," - 1. Schlüsselung")</f>
        <v xml:space="preserve"> - 1. Schlüsselung</v>
      </c>
      <c r="Y3" s="482" t="str">
        <f>CONCATENATE(X7," - 2. Schlüsselung")</f>
        <v xml:space="preserve"> - 2. Schlüsselung</v>
      </c>
      <c r="Z3" s="482" t="str">
        <f>CONCATENATE(X7," - ILV")</f>
        <v xml:space="preserve"> - ILV</v>
      </c>
      <c r="AA3" s="482" t="str">
        <f>CONCATENATE(X7," - Summe")</f>
        <v xml:space="preserve"> - Summe</v>
      </c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  <c r="AS3" s="482"/>
    </row>
    <row r="4" spans="1:45" s="26" customFormat="1" ht="18" customHeight="1" thickBot="1" x14ac:dyDescent="0.25">
      <c r="A4" s="664" t="s">
        <v>46</v>
      </c>
      <c r="B4" s="671" t="s">
        <v>47</v>
      </c>
      <c r="C4" s="45" t="s">
        <v>54</v>
      </c>
      <c r="D4" s="478" t="str">
        <f>IF(COLUMN(D1)&gt;26,CHAR(INT((COLUMN(D1)-1)/26)+64),"")&amp;CHAR(MOD(COLUMN(D1)-1,26)+65)</f>
        <v>D</v>
      </c>
      <c r="E4" s="479" t="str">
        <f>IF(COLUMN(E1)&gt;26,CHAR(INT((COLUMN(E1)-1)/26)+64),"")&amp;CHAR(MOD(COLUMN(E1)-1,26)+65)</f>
        <v>E</v>
      </c>
      <c r="F4" s="479" t="str">
        <f>IF(COLUMN(F1)&gt;26,CHAR(INT((COLUMN(F1)-1)/26)+64),"")&amp;CHAR(MOD(COLUMN(F1)-1,26)+65)</f>
        <v>F</v>
      </c>
      <c r="G4" s="480" t="str">
        <f>IF(COLUMN(G1)&gt;26,CHAR(INT((COLUMN(G1)-1)/26)+64),"")&amp;CHAR(MOD(COLUMN(G1)-1,26)+65)</f>
        <v>G</v>
      </c>
      <c r="H4" s="378" t="str">
        <f t="shared" ref="H4:S4" si="0">IF(COLUMN(H1)&gt;26,CHAR(INT((COLUMN(H1)-1)/26)+64),"")&amp;CHAR(MOD(COLUMN(H1)-1,26)+65)</f>
        <v>H</v>
      </c>
      <c r="I4" s="378" t="str">
        <f t="shared" si="0"/>
        <v>I</v>
      </c>
      <c r="J4" s="378" t="str">
        <f t="shared" si="0"/>
        <v>J</v>
      </c>
      <c r="K4" s="378" t="str">
        <f t="shared" si="0"/>
        <v>K</v>
      </c>
      <c r="L4" s="378" t="str">
        <f t="shared" si="0"/>
        <v>L</v>
      </c>
      <c r="M4" s="378" t="str">
        <f t="shared" si="0"/>
        <v>M</v>
      </c>
      <c r="N4" s="378" t="str">
        <f t="shared" si="0"/>
        <v>N</v>
      </c>
      <c r="O4" s="379" t="str">
        <f t="shared" si="0"/>
        <v>O</v>
      </c>
      <c r="P4" s="377" t="str">
        <f t="shared" si="0"/>
        <v>P</v>
      </c>
      <c r="Q4" s="378" t="str">
        <f t="shared" si="0"/>
        <v>Q</v>
      </c>
      <c r="R4" s="378" t="str">
        <f t="shared" si="0"/>
        <v>R</v>
      </c>
      <c r="S4" s="378" t="str">
        <f t="shared" si="0"/>
        <v>S</v>
      </c>
      <c r="T4" s="378" t="str">
        <f t="shared" ref="T4:AA4" si="1">IF(COLUMN(T1)&gt;26,CHAR(INT((COLUMN(T1)-1)/26)+64),"")&amp;CHAR(MOD(COLUMN(T1)-1,26)+65)</f>
        <v>T</v>
      </c>
      <c r="U4" s="378" t="str">
        <f t="shared" si="1"/>
        <v>U</v>
      </c>
      <c r="V4" s="378" t="str">
        <f t="shared" si="1"/>
        <v>V</v>
      </c>
      <c r="W4" s="378" t="str">
        <f t="shared" si="1"/>
        <v>W</v>
      </c>
      <c r="X4" s="378" t="str">
        <f t="shared" si="1"/>
        <v>X</v>
      </c>
      <c r="Y4" s="378" t="str">
        <f t="shared" si="1"/>
        <v>Y</v>
      </c>
      <c r="Z4" s="378" t="str">
        <f t="shared" si="1"/>
        <v>Z</v>
      </c>
      <c r="AA4" s="483" t="str">
        <f t="shared" si="1"/>
        <v>AA</v>
      </c>
      <c r="AB4" s="377" t="str">
        <f t="shared" ref="AB4:AP4" si="2">IF(COLUMN(AB1)&gt;26,CHAR(INT((COLUMN(AB1)-1)/26)+64),"")&amp;CHAR(MOD(COLUMN(AB1)-1,26)+65)</f>
        <v>AB</v>
      </c>
      <c r="AC4" s="380" t="str">
        <f t="shared" si="2"/>
        <v>AC</v>
      </c>
      <c r="AD4" s="381" t="str">
        <f t="shared" si="2"/>
        <v>AD</v>
      </c>
      <c r="AE4" s="377" t="str">
        <f t="shared" si="2"/>
        <v>AE</v>
      </c>
      <c r="AF4" s="380" t="str">
        <f t="shared" si="2"/>
        <v>AF</v>
      </c>
      <c r="AG4" s="381" t="str">
        <f t="shared" si="2"/>
        <v>AG</v>
      </c>
      <c r="AH4" s="377" t="str">
        <f t="shared" si="2"/>
        <v>AH</v>
      </c>
      <c r="AI4" s="380" t="str">
        <f t="shared" si="2"/>
        <v>AI</v>
      </c>
      <c r="AJ4" s="381" t="str">
        <f t="shared" si="2"/>
        <v>AJ</v>
      </c>
      <c r="AK4" s="378" t="str">
        <f t="shared" si="2"/>
        <v>AK</v>
      </c>
      <c r="AL4" s="378" t="str">
        <f t="shared" si="2"/>
        <v>AL</v>
      </c>
      <c r="AM4" s="483" t="str">
        <f t="shared" si="2"/>
        <v>AM</v>
      </c>
      <c r="AN4" s="377" t="str">
        <f t="shared" si="2"/>
        <v>AN</v>
      </c>
      <c r="AO4" s="378" t="str">
        <f t="shared" si="2"/>
        <v>AO</v>
      </c>
      <c r="AP4" s="379" t="str">
        <f t="shared" si="2"/>
        <v>AP</v>
      </c>
      <c r="AQ4" s="377" t="str">
        <f t="shared" ref="AQ4:AS4" si="3">IF(COLUMN(AQ1)&gt;26,CHAR(INT((COLUMN(AQ1)-1)/26)+64),"")&amp;CHAR(MOD(COLUMN(AQ1)-1,26)+65)</f>
        <v>AQ</v>
      </c>
      <c r="AR4" s="378" t="str">
        <f t="shared" si="3"/>
        <v>AR</v>
      </c>
      <c r="AS4" s="379" t="str">
        <f t="shared" si="3"/>
        <v>AS</v>
      </c>
    </row>
    <row r="5" spans="1:45" ht="18" customHeight="1" x14ac:dyDescent="0.2">
      <c r="A5" s="665"/>
      <c r="B5" s="672"/>
      <c r="C5" s="555" t="s">
        <v>43</v>
      </c>
      <c r="D5" s="677"/>
      <c r="E5" s="678"/>
      <c r="F5" s="678"/>
      <c r="G5" s="679"/>
      <c r="H5" s="677"/>
      <c r="I5" s="678"/>
      <c r="J5" s="678"/>
      <c r="K5" s="679"/>
      <c r="L5" s="677"/>
      <c r="M5" s="678"/>
      <c r="N5" s="678"/>
      <c r="O5" s="679"/>
      <c r="P5" s="677"/>
      <c r="Q5" s="678"/>
      <c r="R5" s="678"/>
      <c r="S5" s="679"/>
      <c r="T5" s="677"/>
      <c r="U5" s="678"/>
      <c r="V5" s="678"/>
      <c r="W5" s="679"/>
      <c r="X5" s="677"/>
      <c r="Y5" s="678"/>
      <c r="Z5" s="678"/>
      <c r="AA5" s="680"/>
      <c r="AB5" s="635" t="s">
        <v>53</v>
      </c>
      <c r="AC5" s="607"/>
      <c r="AD5" s="608"/>
      <c r="AE5" s="635" t="s">
        <v>44</v>
      </c>
      <c r="AF5" s="607"/>
      <c r="AG5" s="608"/>
      <c r="AH5" s="635" t="s">
        <v>45</v>
      </c>
      <c r="AI5" s="607"/>
      <c r="AJ5" s="608"/>
      <c r="AK5" s="606" t="s">
        <v>490</v>
      </c>
      <c r="AL5" s="607"/>
      <c r="AM5" s="607"/>
      <c r="AN5" s="606" t="s">
        <v>491</v>
      </c>
      <c r="AO5" s="607"/>
      <c r="AP5" s="608"/>
      <c r="AQ5" s="606" t="s">
        <v>497</v>
      </c>
      <c r="AR5" s="607"/>
      <c r="AS5" s="608"/>
    </row>
    <row r="6" spans="1:45" ht="18" customHeight="1" x14ac:dyDescent="0.2">
      <c r="A6" s="665"/>
      <c r="B6" s="672"/>
      <c r="C6" s="555" t="s">
        <v>488</v>
      </c>
      <c r="D6" s="674"/>
      <c r="E6" s="675"/>
      <c r="F6" s="675"/>
      <c r="G6" s="676"/>
      <c r="H6" s="674"/>
      <c r="I6" s="675"/>
      <c r="J6" s="675"/>
      <c r="K6" s="676"/>
      <c r="L6" s="674"/>
      <c r="M6" s="675"/>
      <c r="N6" s="675"/>
      <c r="O6" s="676"/>
      <c r="P6" s="674"/>
      <c r="Q6" s="675"/>
      <c r="R6" s="675"/>
      <c r="S6" s="676"/>
      <c r="T6" s="674"/>
      <c r="U6" s="675"/>
      <c r="V6" s="675"/>
      <c r="W6" s="676"/>
      <c r="X6" s="674"/>
      <c r="Y6" s="675"/>
      <c r="Z6" s="675"/>
      <c r="AA6" s="675"/>
      <c r="AB6" s="609"/>
      <c r="AC6" s="610"/>
      <c r="AD6" s="611"/>
      <c r="AE6" s="609"/>
      <c r="AF6" s="610"/>
      <c r="AG6" s="611"/>
      <c r="AH6" s="609"/>
      <c r="AI6" s="610"/>
      <c r="AJ6" s="611"/>
      <c r="AK6" s="609"/>
      <c r="AL6" s="610"/>
      <c r="AM6" s="610"/>
      <c r="AN6" s="609"/>
      <c r="AO6" s="610"/>
      <c r="AP6" s="611"/>
      <c r="AQ6" s="609"/>
      <c r="AR6" s="610"/>
      <c r="AS6" s="611"/>
    </row>
    <row r="7" spans="1:45" ht="18" customHeight="1" x14ac:dyDescent="0.2">
      <c r="A7" s="665"/>
      <c r="B7" s="672"/>
      <c r="C7" s="555" t="s">
        <v>484</v>
      </c>
      <c r="D7" s="667"/>
      <c r="E7" s="668"/>
      <c r="F7" s="668"/>
      <c r="G7" s="669"/>
      <c r="H7" s="667"/>
      <c r="I7" s="668"/>
      <c r="J7" s="668"/>
      <c r="K7" s="669"/>
      <c r="L7" s="667"/>
      <c r="M7" s="668"/>
      <c r="N7" s="668"/>
      <c r="O7" s="669"/>
      <c r="P7" s="667"/>
      <c r="Q7" s="668"/>
      <c r="R7" s="668"/>
      <c r="S7" s="669"/>
      <c r="T7" s="667"/>
      <c r="U7" s="668"/>
      <c r="V7" s="668"/>
      <c r="W7" s="669"/>
      <c r="X7" s="667"/>
      <c r="Y7" s="668"/>
      <c r="Z7" s="668"/>
      <c r="AA7" s="670"/>
      <c r="AB7" s="609"/>
      <c r="AC7" s="610"/>
      <c r="AD7" s="611"/>
      <c r="AE7" s="609"/>
      <c r="AF7" s="610"/>
      <c r="AG7" s="611"/>
      <c r="AH7" s="609"/>
      <c r="AI7" s="610"/>
      <c r="AJ7" s="611"/>
      <c r="AK7" s="609"/>
      <c r="AL7" s="610"/>
      <c r="AM7" s="610"/>
      <c r="AN7" s="609"/>
      <c r="AO7" s="610"/>
      <c r="AP7" s="611"/>
      <c r="AQ7" s="609"/>
      <c r="AR7" s="610"/>
      <c r="AS7" s="611"/>
    </row>
    <row r="8" spans="1:45" s="25" customFormat="1" ht="36" customHeight="1" thickBot="1" x14ac:dyDescent="0.25">
      <c r="A8" s="665"/>
      <c r="B8" s="672"/>
      <c r="C8" s="46" t="s">
        <v>3</v>
      </c>
      <c r="D8" s="621"/>
      <c r="E8" s="622"/>
      <c r="F8" s="622"/>
      <c r="G8" s="623"/>
      <c r="H8" s="621"/>
      <c r="I8" s="622"/>
      <c r="J8" s="622"/>
      <c r="K8" s="623"/>
      <c r="L8" s="621"/>
      <c r="M8" s="622"/>
      <c r="N8" s="622"/>
      <c r="O8" s="623"/>
      <c r="P8" s="621"/>
      <c r="Q8" s="622"/>
      <c r="R8" s="622"/>
      <c r="S8" s="623"/>
      <c r="T8" s="621"/>
      <c r="U8" s="622"/>
      <c r="V8" s="622"/>
      <c r="W8" s="623"/>
      <c r="X8" s="621" t="s">
        <v>59</v>
      </c>
      <c r="Y8" s="622"/>
      <c r="Z8" s="622"/>
      <c r="AA8" s="627"/>
      <c r="AB8" s="612"/>
      <c r="AC8" s="613"/>
      <c r="AD8" s="614"/>
      <c r="AE8" s="612"/>
      <c r="AF8" s="613"/>
      <c r="AG8" s="614"/>
      <c r="AH8" s="612"/>
      <c r="AI8" s="613"/>
      <c r="AJ8" s="614"/>
      <c r="AK8" s="612"/>
      <c r="AL8" s="613"/>
      <c r="AM8" s="613"/>
      <c r="AN8" s="612"/>
      <c r="AO8" s="613"/>
      <c r="AP8" s="614"/>
      <c r="AQ8" s="612"/>
      <c r="AR8" s="613"/>
      <c r="AS8" s="614"/>
    </row>
    <row r="9" spans="1:45" s="26" customFormat="1" ht="36" customHeight="1" x14ac:dyDescent="0.2">
      <c r="A9" s="665"/>
      <c r="B9" s="672"/>
      <c r="C9" s="124" t="s">
        <v>48</v>
      </c>
      <c r="D9" s="475" t="s">
        <v>238</v>
      </c>
      <c r="E9" s="476" t="s">
        <v>391</v>
      </c>
      <c r="F9" s="476" t="s">
        <v>239</v>
      </c>
      <c r="G9" s="477" t="s">
        <v>8</v>
      </c>
      <c r="H9" s="334" t="s">
        <v>238</v>
      </c>
      <c r="I9" s="335" t="s">
        <v>391</v>
      </c>
      <c r="J9" s="335" t="s">
        <v>239</v>
      </c>
      <c r="K9" s="336" t="s">
        <v>8</v>
      </c>
      <c r="L9" s="334" t="s">
        <v>238</v>
      </c>
      <c r="M9" s="335" t="s">
        <v>391</v>
      </c>
      <c r="N9" s="335" t="s">
        <v>239</v>
      </c>
      <c r="O9" s="336" t="s">
        <v>8</v>
      </c>
      <c r="P9" s="334" t="s">
        <v>238</v>
      </c>
      <c r="Q9" s="335" t="s">
        <v>391</v>
      </c>
      <c r="R9" s="335" t="s">
        <v>239</v>
      </c>
      <c r="S9" s="336" t="s">
        <v>8</v>
      </c>
      <c r="T9" s="334" t="s">
        <v>238</v>
      </c>
      <c r="U9" s="335" t="s">
        <v>391</v>
      </c>
      <c r="V9" s="335" t="s">
        <v>239</v>
      </c>
      <c r="W9" s="336" t="s">
        <v>8</v>
      </c>
      <c r="X9" s="334" t="s">
        <v>238</v>
      </c>
      <c r="Y9" s="335" t="s">
        <v>391</v>
      </c>
      <c r="Z9" s="335" t="s">
        <v>239</v>
      </c>
      <c r="AA9" s="337" t="s">
        <v>8</v>
      </c>
      <c r="AB9" s="382" t="s">
        <v>8</v>
      </c>
      <c r="AC9" s="383" t="s">
        <v>55</v>
      </c>
      <c r="AD9" s="384" t="s">
        <v>50</v>
      </c>
      <c r="AE9" s="382" t="s">
        <v>8</v>
      </c>
      <c r="AF9" s="383" t="s">
        <v>55</v>
      </c>
      <c r="AG9" s="384" t="s">
        <v>50</v>
      </c>
      <c r="AH9" s="382" t="s">
        <v>8</v>
      </c>
      <c r="AI9" s="383" t="s">
        <v>55</v>
      </c>
      <c r="AJ9" s="384" t="s">
        <v>50</v>
      </c>
      <c r="AK9" s="334" t="s">
        <v>494</v>
      </c>
      <c r="AL9" s="335" t="s">
        <v>495</v>
      </c>
      <c r="AM9" s="337" t="s">
        <v>496</v>
      </c>
      <c r="AN9" s="334" t="s">
        <v>494</v>
      </c>
      <c r="AO9" s="335" t="s">
        <v>495</v>
      </c>
      <c r="AP9" s="336" t="s">
        <v>496</v>
      </c>
      <c r="AQ9" s="334" t="s">
        <v>494</v>
      </c>
      <c r="AR9" s="335" t="s">
        <v>495</v>
      </c>
      <c r="AS9" s="336" t="s">
        <v>496</v>
      </c>
    </row>
    <row r="10" spans="1:45" s="27" customFormat="1" ht="18" customHeight="1" thickBot="1" x14ac:dyDescent="0.25">
      <c r="A10" s="666"/>
      <c r="B10" s="673"/>
      <c r="C10" s="111"/>
      <c r="D10" s="341" t="s">
        <v>49</v>
      </c>
      <c r="E10" s="342" t="s">
        <v>49</v>
      </c>
      <c r="F10" s="342" t="s">
        <v>49</v>
      </c>
      <c r="G10" s="343" t="s">
        <v>49</v>
      </c>
      <c r="H10" s="345" t="s">
        <v>49</v>
      </c>
      <c r="I10" s="346" t="s">
        <v>49</v>
      </c>
      <c r="J10" s="346" t="s">
        <v>49</v>
      </c>
      <c r="K10" s="347" t="s">
        <v>49</v>
      </c>
      <c r="L10" s="345" t="s">
        <v>49</v>
      </c>
      <c r="M10" s="346" t="s">
        <v>49</v>
      </c>
      <c r="N10" s="346" t="s">
        <v>49</v>
      </c>
      <c r="O10" s="347" t="s">
        <v>49</v>
      </c>
      <c r="P10" s="345" t="s">
        <v>49</v>
      </c>
      <c r="Q10" s="346" t="s">
        <v>49</v>
      </c>
      <c r="R10" s="346" t="s">
        <v>49</v>
      </c>
      <c r="S10" s="347" t="s">
        <v>49</v>
      </c>
      <c r="T10" s="345" t="s">
        <v>49</v>
      </c>
      <c r="U10" s="346" t="s">
        <v>49</v>
      </c>
      <c r="V10" s="346" t="s">
        <v>49</v>
      </c>
      <c r="W10" s="347" t="s">
        <v>49</v>
      </c>
      <c r="X10" s="345" t="s">
        <v>49</v>
      </c>
      <c r="Y10" s="346" t="s">
        <v>49</v>
      </c>
      <c r="Z10" s="346" t="s">
        <v>49</v>
      </c>
      <c r="AA10" s="466" t="s">
        <v>49</v>
      </c>
      <c r="AB10" s="345" t="s">
        <v>49</v>
      </c>
      <c r="AC10" s="346" t="s">
        <v>49</v>
      </c>
      <c r="AD10" s="347" t="s">
        <v>49</v>
      </c>
      <c r="AE10" s="345" t="s">
        <v>49</v>
      </c>
      <c r="AF10" s="346" t="s">
        <v>49</v>
      </c>
      <c r="AG10" s="347" t="s">
        <v>49</v>
      </c>
      <c r="AH10" s="345" t="s">
        <v>49</v>
      </c>
      <c r="AI10" s="346" t="s">
        <v>49</v>
      </c>
      <c r="AJ10" s="347" t="s">
        <v>49</v>
      </c>
      <c r="AK10" s="345" t="s">
        <v>49</v>
      </c>
      <c r="AL10" s="346" t="s">
        <v>49</v>
      </c>
      <c r="AM10" s="466" t="s">
        <v>49</v>
      </c>
      <c r="AN10" s="345" t="s">
        <v>49</v>
      </c>
      <c r="AO10" s="346" t="s">
        <v>49</v>
      </c>
      <c r="AP10" s="347" t="s">
        <v>49</v>
      </c>
      <c r="AQ10" s="345" t="s">
        <v>49</v>
      </c>
      <c r="AR10" s="346" t="s">
        <v>49</v>
      </c>
      <c r="AS10" s="347" t="s">
        <v>49</v>
      </c>
    </row>
    <row r="11" spans="1:45" s="55" customFormat="1" ht="15.75" x14ac:dyDescent="0.25">
      <c r="A11" s="311">
        <f>ROW()</f>
        <v>11</v>
      </c>
      <c r="B11" s="312" t="s">
        <v>15</v>
      </c>
      <c r="C11" s="530" t="s">
        <v>73</v>
      </c>
      <c r="D11" s="488" t="s">
        <v>513</v>
      </c>
      <c r="E11" s="489"/>
      <c r="F11" s="349">
        <f>F12+SUM(F20:F30)</f>
        <v>0</v>
      </c>
      <c r="G11" s="350">
        <f>G12+SUM(G20:G30)</f>
        <v>0</v>
      </c>
      <c r="H11" s="488" t="s">
        <v>513</v>
      </c>
      <c r="I11" s="489"/>
      <c r="J11" s="349">
        <f>J12+SUM(J20:J30)</f>
        <v>0</v>
      </c>
      <c r="K11" s="350">
        <f>K12+SUM(K20:K30)</f>
        <v>0</v>
      </c>
      <c r="L11" s="488" t="s">
        <v>513</v>
      </c>
      <c r="M11" s="489"/>
      <c r="N11" s="349">
        <f>N12+SUM(N20:N30)</f>
        <v>0</v>
      </c>
      <c r="O11" s="350">
        <f>O12+SUM(O20:O30)</f>
        <v>0</v>
      </c>
      <c r="P11" s="488" t="s">
        <v>513</v>
      </c>
      <c r="Q11" s="489"/>
      <c r="R11" s="349">
        <f>R12+SUM(R20:R30)</f>
        <v>0</v>
      </c>
      <c r="S11" s="350">
        <f>S12+SUM(S20:S30)</f>
        <v>0</v>
      </c>
      <c r="T11" s="488" t="s">
        <v>513</v>
      </c>
      <c r="U11" s="489"/>
      <c r="V11" s="349">
        <f>V12+SUM(V20:V30)</f>
        <v>0</v>
      </c>
      <c r="W11" s="350">
        <f>W12+SUM(W20:W30)</f>
        <v>0</v>
      </c>
      <c r="X11" s="488" t="s">
        <v>513</v>
      </c>
      <c r="Y11" s="489"/>
      <c r="Z11" s="349">
        <f>Z12+SUM(Z20:Z30)</f>
        <v>0</v>
      </c>
      <c r="AA11" s="374">
        <f>AA12+SUM(AA20:AA30)</f>
        <v>0</v>
      </c>
      <c r="AB11" s="497">
        <f t="shared" ref="AB11:AC11" si="4">AB12+SUM(AB20:AB30)</f>
        <v>0</v>
      </c>
      <c r="AC11" s="498">
        <f t="shared" si="4"/>
        <v>0</v>
      </c>
      <c r="AD11" s="499">
        <f t="shared" ref="AD11:AJ11" si="5">AD12+SUM(AD20:AD30)</f>
        <v>0</v>
      </c>
      <c r="AE11" s="497">
        <f t="shared" si="5"/>
        <v>0</v>
      </c>
      <c r="AF11" s="500">
        <f t="shared" si="5"/>
        <v>0</v>
      </c>
      <c r="AG11" s="499">
        <f t="shared" si="5"/>
        <v>0</v>
      </c>
      <c r="AH11" s="497">
        <f t="shared" si="5"/>
        <v>0</v>
      </c>
      <c r="AI11" s="500">
        <f t="shared" si="5"/>
        <v>0</v>
      </c>
      <c r="AJ11" s="499">
        <f t="shared" si="5"/>
        <v>0</v>
      </c>
      <c r="AK11" s="529">
        <f t="shared" ref="AK11:AS11" si="6">AK12+SUM(AK20:AK30)</f>
        <v>0</v>
      </c>
      <c r="AL11" s="373">
        <f t="shared" si="6"/>
        <v>0</v>
      </c>
      <c r="AM11" s="373">
        <f t="shared" si="6"/>
        <v>0</v>
      </c>
      <c r="AN11" s="529">
        <f t="shared" si="6"/>
        <v>0</v>
      </c>
      <c r="AO11" s="373">
        <f t="shared" si="6"/>
        <v>0</v>
      </c>
      <c r="AP11" s="373">
        <f t="shared" si="6"/>
        <v>0</v>
      </c>
      <c r="AQ11" s="529">
        <f t="shared" si="6"/>
        <v>0</v>
      </c>
      <c r="AR11" s="373">
        <f t="shared" si="6"/>
        <v>0</v>
      </c>
      <c r="AS11" s="350">
        <f t="shared" si="6"/>
        <v>0</v>
      </c>
    </row>
    <row r="12" spans="1:45" s="66" customFormat="1" x14ac:dyDescent="0.2">
      <c r="A12" s="56">
        <f>ROW()</f>
        <v>12</v>
      </c>
      <c r="B12" s="57" t="s">
        <v>16</v>
      </c>
      <c r="C12" s="531" t="s">
        <v>74</v>
      </c>
      <c r="D12" s="361"/>
      <c r="E12" s="362"/>
      <c r="F12" s="353">
        <f>SUM(F13:F19)</f>
        <v>0</v>
      </c>
      <c r="G12" s="318">
        <f>SUM(G13:G19)</f>
        <v>0</v>
      </c>
      <c r="H12" s="361"/>
      <c r="I12" s="362"/>
      <c r="J12" s="353">
        <f>SUM(J13:J19)</f>
        <v>0</v>
      </c>
      <c r="K12" s="318">
        <f>SUM(K13:K19)</f>
        <v>0</v>
      </c>
      <c r="L12" s="361"/>
      <c r="M12" s="362"/>
      <c r="N12" s="353">
        <f>SUM(N13:N19)</f>
        <v>0</v>
      </c>
      <c r="O12" s="318">
        <f>SUM(O13:O19)</f>
        <v>0</v>
      </c>
      <c r="P12" s="361"/>
      <c r="Q12" s="362"/>
      <c r="R12" s="353">
        <f>SUM(R13:R19)</f>
        <v>0</v>
      </c>
      <c r="S12" s="318">
        <f>SUM(S13:S19)</f>
        <v>0</v>
      </c>
      <c r="T12" s="361"/>
      <c r="U12" s="362"/>
      <c r="V12" s="353">
        <f>SUM(V13:V19)</f>
        <v>0</v>
      </c>
      <c r="W12" s="318">
        <f>SUM(W13:W19)</f>
        <v>0</v>
      </c>
      <c r="X12" s="361"/>
      <c r="Y12" s="362"/>
      <c r="Z12" s="353">
        <f>SUM(Z13:Z19)</f>
        <v>0</v>
      </c>
      <c r="AA12" s="372">
        <f>SUM(AA13:AA19)</f>
        <v>0</v>
      </c>
      <c r="AB12" s="361">
        <f t="shared" ref="AB12:AC12" si="7">SUM(AB13:AB19)</f>
        <v>0</v>
      </c>
      <c r="AC12" s="362">
        <f t="shared" si="7"/>
        <v>0</v>
      </c>
      <c r="AD12" s="318">
        <f t="shared" ref="AD12:AJ12" si="8">SUM(AD13:AD19)</f>
        <v>0</v>
      </c>
      <c r="AE12" s="361">
        <f t="shared" si="8"/>
        <v>0</v>
      </c>
      <c r="AF12" s="353">
        <f t="shared" si="8"/>
        <v>0</v>
      </c>
      <c r="AG12" s="318">
        <f t="shared" si="8"/>
        <v>0</v>
      </c>
      <c r="AH12" s="361">
        <f t="shared" si="8"/>
        <v>0</v>
      </c>
      <c r="AI12" s="353">
        <f t="shared" si="8"/>
        <v>0</v>
      </c>
      <c r="AJ12" s="318">
        <f t="shared" si="8"/>
        <v>0</v>
      </c>
      <c r="AK12" s="361">
        <f t="shared" ref="AK12:AS12" si="9">SUM(AK13:AK19)</f>
        <v>0</v>
      </c>
      <c r="AL12" s="362">
        <f t="shared" si="9"/>
        <v>0</v>
      </c>
      <c r="AM12" s="362">
        <f t="shared" si="9"/>
        <v>0</v>
      </c>
      <c r="AN12" s="361">
        <f t="shared" si="9"/>
        <v>0</v>
      </c>
      <c r="AO12" s="362">
        <f t="shared" si="9"/>
        <v>0</v>
      </c>
      <c r="AP12" s="362">
        <f t="shared" si="9"/>
        <v>0</v>
      </c>
      <c r="AQ12" s="361">
        <f t="shared" si="9"/>
        <v>0</v>
      </c>
      <c r="AR12" s="362">
        <f t="shared" si="9"/>
        <v>0</v>
      </c>
      <c r="AS12" s="318">
        <f t="shared" si="9"/>
        <v>0</v>
      </c>
    </row>
    <row r="13" spans="1:45" s="59" customFormat="1" ht="30" x14ac:dyDescent="0.2">
      <c r="A13" s="56">
        <f>ROW()</f>
        <v>13</v>
      </c>
      <c r="B13" s="58" t="s">
        <v>17</v>
      </c>
      <c r="C13" s="531" t="s">
        <v>414</v>
      </c>
      <c r="D13" s="361"/>
      <c r="E13" s="362"/>
      <c r="F13" s="313"/>
      <c r="G13" s="318">
        <f>D13+E13+F13</f>
        <v>0</v>
      </c>
      <c r="H13" s="361"/>
      <c r="I13" s="362"/>
      <c r="J13" s="313"/>
      <c r="K13" s="318">
        <f>H13+I13+J13</f>
        <v>0</v>
      </c>
      <c r="L13" s="361"/>
      <c r="M13" s="362"/>
      <c r="N13" s="313"/>
      <c r="O13" s="318">
        <f>L13+M13+N13</f>
        <v>0</v>
      </c>
      <c r="P13" s="361"/>
      <c r="Q13" s="362"/>
      <c r="R13" s="313"/>
      <c r="S13" s="318">
        <f>P13+Q13+R13</f>
        <v>0</v>
      </c>
      <c r="T13" s="361"/>
      <c r="U13" s="362"/>
      <c r="V13" s="313"/>
      <c r="W13" s="318">
        <f>T13+U13+V13</f>
        <v>0</v>
      </c>
      <c r="X13" s="361"/>
      <c r="Y13" s="362"/>
      <c r="Z13" s="313"/>
      <c r="AA13" s="372">
        <f>X13+Y13+Z13</f>
        <v>0</v>
      </c>
      <c r="AB13" s="361">
        <f>SUMIF($D$2:$AA$2,"Hauptkostenstelle - Summe",D13:AA13)</f>
        <v>0</v>
      </c>
      <c r="AC13" s="362">
        <f>'BAB - 1. Schlüsselung'!W13</f>
        <v>0</v>
      </c>
      <c r="AD13" s="318">
        <f>AB13-AC13</f>
        <v>0</v>
      </c>
      <c r="AE13" s="361">
        <f>SUMIF($D$3:$AA$3,"Stromnetz - Summe",D13:AA13)</f>
        <v>0</v>
      </c>
      <c r="AF13" s="313"/>
      <c r="AG13" s="318">
        <f>AE13-AF13</f>
        <v>0</v>
      </c>
      <c r="AH13" s="361">
        <f>SUMIF($D$3:$AA$3,"Gasnetz - Summe",D13:AA13)</f>
        <v>0</v>
      </c>
      <c r="AI13" s="313"/>
      <c r="AJ13" s="318">
        <f>AH13-AI13</f>
        <v>0</v>
      </c>
      <c r="AK13" s="361">
        <f>SUMIF($D$2:$AA$2,"Hauptkostenstelle - 1. Schlüsselung",D13:AA13)</f>
        <v>0</v>
      </c>
      <c r="AL13" s="362">
        <f>SUMIF($D$2:$AA$2,"Hauptkostenstelle - 2. Schlüsselung",D13:AA13)</f>
        <v>0</v>
      </c>
      <c r="AM13" s="362">
        <f>SUMIF($D$2:$AA$2,"Hauptkostenstelle - ILV",D13:AA13)</f>
        <v>0</v>
      </c>
      <c r="AN13" s="361">
        <f>SUMIF($D$3:$AA$3,"Stromnetz - 1. Schlüsselung",D13:AA13)</f>
        <v>0</v>
      </c>
      <c r="AO13" s="362">
        <f>SUMIF($D$3:$AA$3,"Stromnetz - 2. Schlüsselung",D13:AA13)</f>
        <v>0</v>
      </c>
      <c r="AP13" s="362">
        <f>SUMIF($D$3:$AA$3,"Stromnetz - ILV",D13:AA13)</f>
        <v>0</v>
      </c>
      <c r="AQ13" s="361">
        <f>SUMIF($D$3:$AA$3,"Gasnetz - 1. Schlüsselung",D13:AA13)</f>
        <v>0</v>
      </c>
      <c r="AR13" s="362">
        <f>SUMIF($D$3:$AA$3,"Gasnetz - 2. Schlüsselung",D13:AA13)</f>
        <v>0</v>
      </c>
      <c r="AS13" s="318">
        <f>SUMIF($D$3:$AA$3,"Gasnetz - ILV",D13:AA13)</f>
        <v>0</v>
      </c>
    </row>
    <row r="14" spans="1:45" s="59" customFormat="1" x14ac:dyDescent="0.2">
      <c r="A14" s="56">
        <f>ROW()</f>
        <v>14</v>
      </c>
      <c r="B14" s="58" t="s">
        <v>21</v>
      </c>
      <c r="C14" s="531" t="s">
        <v>75</v>
      </c>
      <c r="D14" s="361"/>
      <c r="E14" s="362"/>
      <c r="F14" s="313"/>
      <c r="G14" s="318">
        <f t="shared" ref="G14:G32" si="10">D14+E14+F14</f>
        <v>0</v>
      </c>
      <c r="H14" s="361"/>
      <c r="I14" s="362"/>
      <c r="J14" s="313"/>
      <c r="K14" s="318">
        <f t="shared" ref="K14:K32" si="11">H14+I14+J14</f>
        <v>0</v>
      </c>
      <c r="L14" s="361"/>
      <c r="M14" s="362"/>
      <c r="N14" s="313"/>
      <c r="O14" s="318">
        <f t="shared" ref="O14:O32" si="12">L14+M14+N14</f>
        <v>0</v>
      </c>
      <c r="P14" s="361"/>
      <c r="Q14" s="362"/>
      <c r="R14" s="313"/>
      <c r="S14" s="318">
        <f t="shared" ref="S14:S32" si="13">P14+Q14+R14</f>
        <v>0</v>
      </c>
      <c r="T14" s="361"/>
      <c r="U14" s="362"/>
      <c r="V14" s="313"/>
      <c r="W14" s="318">
        <f t="shared" ref="W14:W32" si="14">T14+U14+V14</f>
        <v>0</v>
      </c>
      <c r="X14" s="361"/>
      <c r="Y14" s="362"/>
      <c r="Z14" s="313"/>
      <c r="AA14" s="372">
        <f t="shared" ref="AA14:AA32" si="15">X14+Y14+Z14</f>
        <v>0</v>
      </c>
      <c r="AB14" s="361">
        <f t="shared" ref="AB14:AB32" si="16">SUMIF($D$2:$AA$2,"Hauptkostenstelle - Summe",D14:AA14)</f>
        <v>0</v>
      </c>
      <c r="AC14" s="362">
        <f>'BAB - 1. Schlüsselung'!W14</f>
        <v>0</v>
      </c>
      <c r="AD14" s="318">
        <f t="shared" ref="AD14:AD32" si="17">AB14-AC14</f>
        <v>0</v>
      </c>
      <c r="AE14" s="361">
        <f t="shared" ref="AE14:AE32" si="18">SUMIF($D$3:$AA$3,"Stromnetz - Summe",D14:AA14)</f>
        <v>0</v>
      </c>
      <c r="AF14" s="313"/>
      <c r="AG14" s="318">
        <f t="shared" ref="AG14:AG32" si="19">AE14-AF14</f>
        <v>0</v>
      </c>
      <c r="AH14" s="361">
        <f t="shared" ref="AH14:AH32" si="20">SUMIF($D$3:$AA$3,"Gasnetz - Summe",D14:AA14)</f>
        <v>0</v>
      </c>
      <c r="AI14" s="313"/>
      <c r="AJ14" s="318">
        <f t="shared" ref="AJ14:AJ32" si="21">AH14-AI14</f>
        <v>0</v>
      </c>
      <c r="AK14" s="361">
        <f t="shared" ref="AK14:AK32" si="22">SUMIF($D$2:$AA$2,"Hauptkostenstelle - 1. Schlüsselung",D14:AA14)</f>
        <v>0</v>
      </c>
      <c r="AL14" s="362">
        <f t="shared" ref="AL14:AL32" si="23">SUMIF($D$2:$AA$2,"Hauptkostenstelle - 2. Schlüsselung",D14:AA14)</f>
        <v>0</v>
      </c>
      <c r="AM14" s="362">
        <f t="shared" ref="AM14:AM32" si="24">SUMIF($D$2:$AA$2,"Hauptkostenstelle - ILV",D14:AA14)</f>
        <v>0</v>
      </c>
      <c r="AN14" s="361">
        <f t="shared" ref="AN14:AN32" si="25">SUMIF($D$3:$AA$3,"Stromnetz - 1. Schlüsselung",D14:AA14)</f>
        <v>0</v>
      </c>
      <c r="AO14" s="362">
        <f t="shared" ref="AO14:AO32" si="26">SUMIF($D$3:$AA$3,"Stromnetz - 2. Schlüsselung",D14:AA14)</f>
        <v>0</v>
      </c>
      <c r="AP14" s="362">
        <f t="shared" ref="AP14:AP32" si="27">SUMIF($D$3:$AA$3,"Stromnetz - ILV",D14:AA14)</f>
        <v>0</v>
      </c>
      <c r="AQ14" s="361">
        <f t="shared" ref="AQ14:AQ32" si="28">SUMIF($D$3:$AA$3,"Gasnetz - 1. Schlüsselung",D14:AA14)</f>
        <v>0</v>
      </c>
      <c r="AR14" s="362">
        <f t="shared" ref="AR14:AR32" si="29">SUMIF($D$3:$AA$3,"Gasnetz - 2. Schlüsselung",D14:AA14)</f>
        <v>0</v>
      </c>
      <c r="AS14" s="318">
        <f t="shared" ref="AS14:AS32" si="30">SUMIF($D$3:$AA$3,"Gasnetz - ILV",D14:AA14)</f>
        <v>0</v>
      </c>
    </row>
    <row r="15" spans="1:45" s="59" customFormat="1" x14ac:dyDescent="0.2">
      <c r="A15" s="56">
        <f>ROW()</f>
        <v>15</v>
      </c>
      <c r="B15" s="57" t="s">
        <v>77</v>
      </c>
      <c r="C15" s="531" t="s">
        <v>76</v>
      </c>
      <c r="D15" s="361"/>
      <c r="E15" s="362"/>
      <c r="F15" s="313"/>
      <c r="G15" s="318">
        <f t="shared" si="10"/>
        <v>0</v>
      </c>
      <c r="H15" s="361"/>
      <c r="I15" s="362"/>
      <c r="J15" s="313"/>
      <c r="K15" s="318">
        <f t="shared" si="11"/>
        <v>0</v>
      </c>
      <c r="L15" s="361"/>
      <c r="M15" s="362"/>
      <c r="N15" s="313"/>
      <c r="O15" s="318">
        <f t="shared" si="12"/>
        <v>0</v>
      </c>
      <c r="P15" s="361"/>
      <c r="Q15" s="362"/>
      <c r="R15" s="313"/>
      <c r="S15" s="318">
        <f t="shared" si="13"/>
        <v>0</v>
      </c>
      <c r="T15" s="361"/>
      <c r="U15" s="362"/>
      <c r="V15" s="313"/>
      <c r="W15" s="318">
        <f t="shared" si="14"/>
        <v>0</v>
      </c>
      <c r="X15" s="361"/>
      <c r="Y15" s="362"/>
      <c r="Z15" s="313"/>
      <c r="AA15" s="372">
        <f t="shared" si="15"/>
        <v>0</v>
      </c>
      <c r="AB15" s="361">
        <f t="shared" si="16"/>
        <v>0</v>
      </c>
      <c r="AC15" s="362">
        <f>'BAB - 1. Schlüsselung'!W15</f>
        <v>0</v>
      </c>
      <c r="AD15" s="318">
        <f t="shared" si="17"/>
        <v>0</v>
      </c>
      <c r="AE15" s="361">
        <f t="shared" si="18"/>
        <v>0</v>
      </c>
      <c r="AF15" s="313"/>
      <c r="AG15" s="318">
        <f t="shared" si="19"/>
        <v>0</v>
      </c>
      <c r="AH15" s="361">
        <f t="shared" si="20"/>
        <v>0</v>
      </c>
      <c r="AI15" s="313"/>
      <c r="AJ15" s="318">
        <f t="shared" si="21"/>
        <v>0</v>
      </c>
      <c r="AK15" s="361">
        <f t="shared" si="22"/>
        <v>0</v>
      </c>
      <c r="AL15" s="362">
        <f t="shared" si="23"/>
        <v>0</v>
      </c>
      <c r="AM15" s="362">
        <f t="shared" si="24"/>
        <v>0</v>
      </c>
      <c r="AN15" s="361">
        <f t="shared" si="25"/>
        <v>0</v>
      </c>
      <c r="AO15" s="362">
        <f t="shared" si="26"/>
        <v>0</v>
      </c>
      <c r="AP15" s="362">
        <f t="shared" si="27"/>
        <v>0</v>
      </c>
      <c r="AQ15" s="361">
        <f t="shared" si="28"/>
        <v>0</v>
      </c>
      <c r="AR15" s="362">
        <f t="shared" si="29"/>
        <v>0</v>
      </c>
      <c r="AS15" s="318">
        <f t="shared" si="30"/>
        <v>0</v>
      </c>
    </row>
    <row r="16" spans="1:45" s="59" customFormat="1" x14ac:dyDescent="0.2">
      <c r="A16" s="56">
        <f>ROW()</f>
        <v>16</v>
      </c>
      <c r="B16" s="57" t="s">
        <v>79</v>
      </c>
      <c r="C16" s="531" t="s">
        <v>78</v>
      </c>
      <c r="D16" s="361"/>
      <c r="E16" s="362"/>
      <c r="F16" s="313"/>
      <c r="G16" s="318">
        <f t="shared" si="10"/>
        <v>0</v>
      </c>
      <c r="H16" s="361"/>
      <c r="I16" s="362"/>
      <c r="J16" s="313"/>
      <c r="K16" s="318">
        <f t="shared" si="11"/>
        <v>0</v>
      </c>
      <c r="L16" s="361"/>
      <c r="M16" s="362"/>
      <c r="N16" s="313"/>
      <c r="O16" s="318">
        <f t="shared" si="12"/>
        <v>0</v>
      </c>
      <c r="P16" s="361"/>
      <c r="Q16" s="362"/>
      <c r="R16" s="313"/>
      <c r="S16" s="318">
        <f t="shared" si="13"/>
        <v>0</v>
      </c>
      <c r="T16" s="361"/>
      <c r="U16" s="362"/>
      <c r="V16" s="313"/>
      <c r="W16" s="318">
        <f t="shared" si="14"/>
        <v>0</v>
      </c>
      <c r="X16" s="361"/>
      <c r="Y16" s="362"/>
      <c r="Z16" s="313"/>
      <c r="AA16" s="372">
        <f t="shared" si="15"/>
        <v>0</v>
      </c>
      <c r="AB16" s="361">
        <f t="shared" si="16"/>
        <v>0</v>
      </c>
      <c r="AC16" s="362">
        <f>'BAB - 1. Schlüsselung'!W16</f>
        <v>0</v>
      </c>
      <c r="AD16" s="318">
        <f t="shared" si="17"/>
        <v>0</v>
      </c>
      <c r="AE16" s="361">
        <f t="shared" si="18"/>
        <v>0</v>
      </c>
      <c r="AF16" s="313"/>
      <c r="AG16" s="318">
        <f t="shared" si="19"/>
        <v>0</v>
      </c>
      <c r="AH16" s="361">
        <f t="shared" si="20"/>
        <v>0</v>
      </c>
      <c r="AI16" s="313"/>
      <c r="AJ16" s="318">
        <f t="shared" si="21"/>
        <v>0</v>
      </c>
      <c r="AK16" s="361">
        <f t="shared" si="22"/>
        <v>0</v>
      </c>
      <c r="AL16" s="362">
        <f t="shared" si="23"/>
        <v>0</v>
      </c>
      <c r="AM16" s="362">
        <f t="shared" si="24"/>
        <v>0</v>
      </c>
      <c r="AN16" s="361">
        <f t="shared" si="25"/>
        <v>0</v>
      </c>
      <c r="AO16" s="362">
        <f t="shared" si="26"/>
        <v>0</v>
      </c>
      <c r="AP16" s="362">
        <f t="shared" si="27"/>
        <v>0</v>
      </c>
      <c r="AQ16" s="361">
        <f t="shared" si="28"/>
        <v>0</v>
      </c>
      <c r="AR16" s="362">
        <f t="shared" si="29"/>
        <v>0</v>
      </c>
      <c r="AS16" s="318">
        <f t="shared" si="30"/>
        <v>0</v>
      </c>
    </row>
    <row r="17" spans="1:45" s="59" customFormat="1" x14ac:dyDescent="0.2">
      <c r="A17" s="56">
        <f>ROW()</f>
        <v>17</v>
      </c>
      <c r="B17" s="57" t="s">
        <v>81</v>
      </c>
      <c r="C17" s="531" t="s">
        <v>80</v>
      </c>
      <c r="D17" s="361"/>
      <c r="E17" s="362"/>
      <c r="F17" s="313"/>
      <c r="G17" s="318">
        <f t="shared" si="10"/>
        <v>0</v>
      </c>
      <c r="H17" s="361"/>
      <c r="I17" s="362"/>
      <c r="J17" s="313"/>
      <c r="K17" s="318">
        <f t="shared" si="11"/>
        <v>0</v>
      </c>
      <c r="L17" s="361"/>
      <c r="M17" s="362"/>
      <c r="N17" s="313"/>
      <c r="O17" s="318">
        <f t="shared" si="12"/>
        <v>0</v>
      </c>
      <c r="P17" s="361"/>
      <c r="Q17" s="362"/>
      <c r="R17" s="313"/>
      <c r="S17" s="318">
        <f t="shared" si="13"/>
        <v>0</v>
      </c>
      <c r="T17" s="361"/>
      <c r="U17" s="362"/>
      <c r="V17" s="313"/>
      <c r="W17" s="318">
        <f t="shared" si="14"/>
        <v>0</v>
      </c>
      <c r="X17" s="361"/>
      <c r="Y17" s="362"/>
      <c r="Z17" s="313"/>
      <c r="AA17" s="372">
        <f t="shared" si="15"/>
        <v>0</v>
      </c>
      <c r="AB17" s="361">
        <f t="shared" si="16"/>
        <v>0</v>
      </c>
      <c r="AC17" s="362">
        <f>'BAB - 1. Schlüsselung'!W17</f>
        <v>0</v>
      </c>
      <c r="AD17" s="318">
        <f t="shared" si="17"/>
        <v>0</v>
      </c>
      <c r="AE17" s="361">
        <f t="shared" si="18"/>
        <v>0</v>
      </c>
      <c r="AF17" s="313"/>
      <c r="AG17" s="318">
        <f t="shared" si="19"/>
        <v>0</v>
      </c>
      <c r="AH17" s="361">
        <f t="shared" si="20"/>
        <v>0</v>
      </c>
      <c r="AI17" s="313"/>
      <c r="AJ17" s="318">
        <f t="shared" si="21"/>
        <v>0</v>
      </c>
      <c r="AK17" s="361">
        <f t="shared" si="22"/>
        <v>0</v>
      </c>
      <c r="AL17" s="362">
        <f t="shared" si="23"/>
        <v>0</v>
      </c>
      <c r="AM17" s="362">
        <f t="shared" si="24"/>
        <v>0</v>
      </c>
      <c r="AN17" s="361">
        <f t="shared" si="25"/>
        <v>0</v>
      </c>
      <c r="AO17" s="362">
        <f t="shared" si="26"/>
        <v>0</v>
      </c>
      <c r="AP17" s="362">
        <f t="shared" si="27"/>
        <v>0</v>
      </c>
      <c r="AQ17" s="361">
        <f t="shared" si="28"/>
        <v>0</v>
      </c>
      <c r="AR17" s="362">
        <f t="shared" si="29"/>
        <v>0</v>
      </c>
      <c r="AS17" s="318">
        <f t="shared" si="30"/>
        <v>0</v>
      </c>
    </row>
    <row r="18" spans="1:45" s="59" customFormat="1" ht="37.5" x14ac:dyDescent="0.2">
      <c r="A18" s="56">
        <f>ROW()</f>
        <v>18</v>
      </c>
      <c r="B18" s="57" t="s">
        <v>415</v>
      </c>
      <c r="C18" s="531" t="s">
        <v>82</v>
      </c>
      <c r="D18" s="361"/>
      <c r="E18" s="362"/>
      <c r="F18" s="313"/>
      <c r="G18" s="318">
        <f t="shared" si="10"/>
        <v>0</v>
      </c>
      <c r="H18" s="361"/>
      <c r="I18" s="362"/>
      <c r="J18" s="313"/>
      <c r="K18" s="318">
        <f t="shared" si="11"/>
        <v>0</v>
      </c>
      <c r="L18" s="361"/>
      <c r="M18" s="362"/>
      <c r="N18" s="313"/>
      <c r="O18" s="318">
        <f t="shared" si="12"/>
        <v>0</v>
      </c>
      <c r="P18" s="361"/>
      <c r="Q18" s="362"/>
      <c r="R18" s="313"/>
      <c r="S18" s="318">
        <f t="shared" si="13"/>
        <v>0</v>
      </c>
      <c r="T18" s="361"/>
      <c r="U18" s="362"/>
      <c r="V18" s="313"/>
      <c r="W18" s="318">
        <f t="shared" si="14"/>
        <v>0</v>
      </c>
      <c r="X18" s="361"/>
      <c r="Y18" s="362"/>
      <c r="Z18" s="313"/>
      <c r="AA18" s="372">
        <f t="shared" si="15"/>
        <v>0</v>
      </c>
      <c r="AB18" s="361">
        <f t="shared" si="16"/>
        <v>0</v>
      </c>
      <c r="AC18" s="362">
        <f>'BAB - 1. Schlüsselung'!W18</f>
        <v>0</v>
      </c>
      <c r="AD18" s="318">
        <f t="shared" si="17"/>
        <v>0</v>
      </c>
      <c r="AE18" s="361">
        <f t="shared" si="18"/>
        <v>0</v>
      </c>
      <c r="AF18" s="313"/>
      <c r="AG18" s="318">
        <f t="shared" si="19"/>
        <v>0</v>
      </c>
      <c r="AH18" s="361">
        <f t="shared" si="20"/>
        <v>0</v>
      </c>
      <c r="AI18" s="313"/>
      <c r="AJ18" s="318">
        <f t="shared" si="21"/>
        <v>0</v>
      </c>
      <c r="AK18" s="361">
        <f t="shared" si="22"/>
        <v>0</v>
      </c>
      <c r="AL18" s="362">
        <f t="shared" si="23"/>
        <v>0</v>
      </c>
      <c r="AM18" s="362">
        <f t="shared" si="24"/>
        <v>0</v>
      </c>
      <c r="AN18" s="361">
        <f t="shared" si="25"/>
        <v>0</v>
      </c>
      <c r="AO18" s="362">
        <f t="shared" si="26"/>
        <v>0</v>
      </c>
      <c r="AP18" s="362">
        <f t="shared" si="27"/>
        <v>0</v>
      </c>
      <c r="AQ18" s="361">
        <f t="shared" si="28"/>
        <v>0</v>
      </c>
      <c r="AR18" s="362">
        <f t="shared" si="29"/>
        <v>0</v>
      </c>
      <c r="AS18" s="318">
        <f t="shared" si="30"/>
        <v>0</v>
      </c>
    </row>
    <row r="19" spans="1:45" s="59" customFormat="1" x14ac:dyDescent="0.2">
      <c r="A19" s="56">
        <f>ROW()</f>
        <v>19</v>
      </c>
      <c r="B19" s="57" t="s">
        <v>416</v>
      </c>
      <c r="C19" s="531" t="s">
        <v>14</v>
      </c>
      <c r="D19" s="361"/>
      <c r="E19" s="362"/>
      <c r="F19" s="313"/>
      <c r="G19" s="318">
        <f t="shared" si="10"/>
        <v>0</v>
      </c>
      <c r="H19" s="361"/>
      <c r="I19" s="362"/>
      <c r="J19" s="313"/>
      <c r="K19" s="318">
        <f t="shared" si="11"/>
        <v>0</v>
      </c>
      <c r="L19" s="361"/>
      <c r="M19" s="362"/>
      <c r="N19" s="313"/>
      <c r="O19" s="318">
        <f t="shared" si="12"/>
        <v>0</v>
      </c>
      <c r="P19" s="361"/>
      <c r="Q19" s="362"/>
      <c r="R19" s="313"/>
      <c r="S19" s="318">
        <f t="shared" si="13"/>
        <v>0</v>
      </c>
      <c r="T19" s="361"/>
      <c r="U19" s="362"/>
      <c r="V19" s="313"/>
      <c r="W19" s="318">
        <f t="shared" si="14"/>
        <v>0</v>
      </c>
      <c r="X19" s="361"/>
      <c r="Y19" s="362"/>
      <c r="Z19" s="313"/>
      <c r="AA19" s="372">
        <f t="shared" si="15"/>
        <v>0</v>
      </c>
      <c r="AB19" s="361">
        <f t="shared" si="16"/>
        <v>0</v>
      </c>
      <c r="AC19" s="362">
        <f>'BAB - 1. Schlüsselung'!W19</f>
        <v>0</v>
      </c>
      <c r="AD19" s="318">
        <f t="shared" si="17"/>
        <v>0</v>
      </c>
      <c r="AE19" s="361">
        <f t="shared" si="18"/>
        <v>0</v>
      </c>
      <c r="AF19" s="313"/>
      <c r="AG19" s="318">
        <f t="shared" si="19"/>
        <v>0</v>
      </c>
      <c r="AH19" s="361">
        <f t="shared" si="20"/>
        <v>0</v>
      </c>
      <c r="AI19" s="313"/>
      <c r="AJ19" s="318">
        <f t="shared" si="21"/>
        <v>0</v>
      </c>
      <c r="AK19" s="361">
        <f t="shared" si="22"/>
        <v>0</v>
      </c>
      <c r="AL19" s="362">
        <f t="shared" si="23"/>
        <v>0</v>
      </c>
      <c r="AM19" s="362">
        <f t="shared" si="24"/>
        <v>0</v>
      </c>
      <c r="AN19" s="361">
        <f t="shared" si="25"/>
        <v>0</v>
      </c>
      <c r="AO19" s="362">
        <f t="shared" si="26"/>
        <v>0</v>
      </c>
      <c r="AP19" s="362">
        <f t="shared" si="27"/>
        <v>0</v>
      </c>
      <c r="AQ19" s="361">
        <f t="shared" si="28"/>
        <v>0</v>
      </c>
      <c r="AR19" s="362">
        <f t="shared" si="29"/>
        <v>0</v>
      </c>
      <c r="AS19" s="318">
        <f t="shared" si="30"/>
        <v>0</v>
      </c>
    </row>
    <row r="20" spans="1:45" s="59" customFormat="1" ht="30" x14ac:dyDescent="0.2">
      <c r="A20" s="56">
        <f>ROW()</f>
        <v>20</v>
      </c>
      <c r="B20" s="57" t="s">
        <v>25</v>
      </c>
      <c r="C20" s="531" t="s">
        <v>87</v>
      </c>
      <c r="D20" s="361"/>
      <c r="E20" s="362"/>
      <c r="F20" s="313"/>
      <c r="G20" s="318">
        <f t="shared" si="10"/>
        <v>0</v>
      </c>
      <c r="H20" s="361"/>
      <c r="I20" s="362"/>
      <c r="J20" s="313"/>
      <c r="K20" s="318">
        <f t="shared" si="11"/>
        <v>0</v>
      </c>
      <c r="L20" s="361"/>
      <c r="M20" s="362"/>
      <c r="N20" s="313"/>
      <c r="O20" s="318">
        <f t="shared" si="12"/>
        <v>0</v>
      </c>
      <c r="P20" s="361"/>
      <c r="Q20" s="362"/>
      <c r="R20" s="313"/>
      <c r="S20" s="318">
        <f t="shared" si="13"/>
        <v>0</v>
      </c>
      <c r="T20" s="361"/>
      <c r="U20" s="362"/>
      <c r="V20" s="313"/>
      <c r="W20" s="318">
        <f t="shared" si="14"/>
        <v>0</v>
      </c>
      <c r="X20" s="361"/>
      <c r="Y20" s="362"/>
      <c r="Z20" s="313"/>
      <c r="AA20" s="372">
        <f t="shared" si="15"/>
        <v>0</v>
      </c>
      <c r="AB20" s="361">
        <f t="shared" si="16"/>
        <v>0</v>
      </c>
      <c r="AC20" s="362">
        <f>'BAB - 1. Schlüsselung'!W20</f>
        <v>0</v>
      </c>
      <c r="AD20" s="318">
        <f t="shared" si="17"/>
        <v>0</v>
      </c>
      <c r="AE20" s="361">
        <f t="shared" si="18"/>
        <v>0</v>
      </c>
      <c r="AF20" s="313"/>
      <c r="AG20" s="318">
        <f t="shared" si="19"/>
        <v>0</v>
      </c>
      <c r="AH20" s="361">
        <f t="shared" si="20"/>
        <v>0</v>
      </c>
      <c r="AI20" s="313"/>
      <c r="AJ20" s="318">
        <f t="shared" si="21"/>
        <v>0</v>
      </c>
      <c r="AK20" s="361">
        <f t="shared" si="22"/>
        <v>0</v>
      </c>
      <c r="AL20" s="362">
        <f t="shared" si="23"/>
        <v>0</v>
      </c>
      <c r="AM20" s="362">
        <f t="shared" si="24"/>
        <v>0</v>
      </c>
      <c r="AN20" s="361">
        <f t="shared" si="25"/>
        <v>0</v>
      </c>
      <c r="AO20" s="362">
        <f t="shared" si="26"/>
        <v>0</v>
      </c>
      <c r="AP20" s="362">
        <f t="shared" si="27"/>
        <v>0</v>
      </c>
      <c r="AQ20" s="361">
        <f t="shared" si="28"/>
        <v>0</v>
      </c>
      <c r="AR20" s="362">
        <f t="shared" si="29"/>
        <v>0</v>
      </c>
      <c r="AS20" s="318">
        <f t="shared" si="30"/>
        <v>0</v>
      </c>
    </row>
    <row r="21" spans="1:45" s="59" customFormat="1" ht="30" x14ac:dyDescent="0.2">
      <c r="A21" s="56">
        <f>ROW()</f>
        <v>21</v>
      </c>
      <c r="B21" s="57" t="s">
        <v>28</v>
      </c>
      <c r="C21" s="531" t="s">
        <v>89</v>
      </c>
      <c r="D21" s="361"/>
      <c r="E21" s="362"/>
      <c r="F21" s="313"/>
      <c r="G21" s="318">
        <f t="shared" si="10"/>
        <v>0</v>
      </c>
      <c r="H21" s="361"/>
      <c r="I21" s="362"/>
      <c r="J21" s="313"/>
      <c r="K21" s="318">
        <f t="shared" si="11"/>
        <v>0</v>
      </c>
      <c r="L21" s="361"/>
      <c r="M21" s="362"/>
      <c r="N21" s="313"/>
      <c r="O21" s="318">
        <f t="shared" si="12"/>
        <v>0</v>
      </c>
      <c r="P21" s="361"/>
      <c r="Q21" s="362"/>
      <c r="R21" s="313"/>
      <c r="S21" s="318">
        <f t="shared" si="13"/>
        <v>0</v>
      </c>
      <c r="T21" s="361"/>
      <c r="U21" s="362"/>
      <c r="V21" s="313"/>
      <c r="W21" s="318">
        <f t="shared" si="14"/>
        <v>0</v>
      </c>
      <c r="X21" s="361"/>
      <c r="Y21" s="362"/>
      <c r="Z21" s="313"/>
      <c r="AA21" s="372">
        <f t="shared" si="15"/>
        <v>0</v>
      </c>
      <c r="AB21" s="361">
        <f t="shared" si="16"/>
        <v>0</v>
      </c>
      <c r="AC21" s="362">
        <f>'BAB - 1. Schlüsselung'!W21</f>
        <v>0</v>
      </c>
      <c r="AD21" s="318">
        <f t="shared" si="17"/>
        <v>0</v>
      </c>
      <c r="AE21" s="361">
        <f t="shared" si="18"/>
        <v>0</v>
      </c>
      <c r="AF21" s="313"/>
      <c r="AG21" s="318">
        <f t="shared" si="19"/>
        <v>0</v>
      </c>
      <c r="AH21" s="361">
        <f t="shared" si="20"/>
        <v>0</v>
      </c>
      <c r="AI21" s="313"/>
      <c r="AJ21" s="318">
        <f t="shared" si="21"/>
        <v>0</v>
      </c>
      <c r="AK21" s="361">
        <f t="shared" si="22"/>
        <v>0</v>
      </c>
      <c r="AL21" s="362">
        <f t="shared" si="23"/>
        <v>0</v>
      </c>
      <c r="AM21" s="362">
        <f t="shared" si="24"/>
        <v>0</v>
      </c>
      <c r="AN21" s="361">
        <f t="shared" si="25"/>
        <v>0</v>
      </c>
      <c r="AO21" s="362">
        <f t="shared" si="26"/>
        <v>0</v>
      </c>
      <c r="AP21" s="362">
        <f t="shared" si="27"/>
        <v>0</v>
      </c>
      <c r="AQ21" s="361">
        <f t="shared" si="28"/>
        <v>0</v>
      </c>
      <c r="AR21" s="362">
        <f t="shared" si="29"/>
        <v>0</v>
      </c>
      <c r="AS21" s="318">
        <f t="shared" si="30"/>
        <v>0</v>
      </c>
    </row>
    <row r="22" spans="1:45" s="59" customFormat="1" ht="30" x14ac:dyDescent="0.2">
      <c r="A22" s="56">
        <f>ROW()</f>
        <v>22</v>
      </c>
      <c r="B22" s="57" t="s">
        <v>29</v>
      </c>
      <c r="C22" s="531" t="s">
        <v>498</v>
      </c>
      <c r="D22" s="361"/>
      <c r="E22" s="362"/>
      <c r="F22" s="313"/>
      <c r="G22" s="318">
        <f t="shared" ref="G22" si="31">D22+E22+F22</f>
        <v>0</v>
      </c>
      <c r="H22" s="361"/>
      <c r="I22" s="362"/>
      <c r="J22" s="313"/>
      <c r="K22" s="318">
        <f t="shared" ref="K22" si="32">H22+I22+J22</f>
        <v>0</v>
      </c>
      <c r="L22" s="361"/>
      <c r="M22" s="362"/>
      <c r="N22" s="313"/>
      <c r="O22" s="318">
        <f t="shared" ref="O22" si="33">L22+M22+N22</f>
        <v>0</v>
      </c>
      <c r="P22" s="361"/>
      <c r="Q22" s="362"/>
      <c r="R22" s="313"/>
      <c r="S22" s="318">
        <f t="shared" ref="S22" si="34">P22+Q22+R22</f>
        <v>0</v>
      </c>
      <c r="T22" s="361"/>
      <c r="U22" s="362"/>
      <c r="V22" s="313"/>
      <c r="W22" s="318">
        <f t="shared" ref="W22" si="35">T22+U22+V22</f>
        <v>0</v>
      </c>
      <c r="X22" s="361"/>
      <c r="Y22" s="362"/>
      <c r="Z22" s="313"/>
      <c r="AA22" s="372">
        <f t="shared" ref="AA22" si="36">X22+Y22+Z22</f>
        <v>0</v>
      </c>
      <c r="AB22" s="361">
        <f t="shared" ref="AB22" si="37">SUMIF($D$2:$AA$2,"Hauptkostenstelle - Summe",D22:AA22)</f>
        <v>0</v>
      </c>
      <c r="AC22" s="362">
        <f>'BAB - 1. Schlüsselung'!W22</f>
        <v>0</v>
      </c>
      <c r="AD22" s="318">
        <f t="shared" ref="AD22" si="38">AB22-AC22</f>
        <v>0</v>
      </c>
      <c r="AE22" s="361">
        <f t="shared" ref="AE22" si="39">SUMIF($D$3:$AA$3,"Stromnetz - Summe",D22:AA22)</f>
        <v>0</v>
      </c>
      <c r="AF22" s="313"/>
      <c r="AG22" s="318">
        <f t="shared" ref="AG22" si="40">AE22-AF22</f>
        <v>0</v>
      </c>
      <c r="AH22" s="361">
        <f t="shared" ref="AH22" si="41">SUMIF($D$3:$AA$3,"Gasnetz - Summe",D22:AA22)</f>
        <v>0</v>
      </c>
      <c r="AI22" s="313"/>
      <c r="AJ22" s="318">
        <f t="shared" ref="AJ22" si="42">AH22-AI22</f>
        <v>0</v>
      </c>
      <c r="AK22" s="361">
        <f t="shared" ref="AK22" si="43">SUMIF($D$2:$AA$2,"Hauptkostenstelle - 1. Schlüsselung",D22:AA22)</f>
        <v>0</v>
      </c>
      <c r="AL22" s="362">
        <f t="shared" ref="AL22" si="44">SUMIF($D$2:$AA$2,"Hauptkostenstelle - 2. Schlüsselung",D22:AA22)</f>
        <v>0</v>
      </c>
      <c r="AM22" s="362">
        <f t="shared" ref="AM22" si="45">SUMIF($D$2:$AA$2,"Hauptkostenstelle - ILV",D22:AA22)</f>
        <v>0</v>
      </c>
      <c r="AN22" s="361">
        <f t="shared" ref="AN22" si="46">SUMIF($D$3:$AA$3,"Stromnetz - 1. Schlüsselung",D22:AA22)</f>
        <v>0</v>
      </c>
      <c r="AO22" s="362">
        <f t="shared" ref="AO22" si="47">SUMIF($D$3:$AA$3,"Stromnetz - 2. Schlüsselung",D22:AA22)</f>
        <v>0</v>
      </c>
      <c r="AP22" s="362">
        <f t="shared" ref="AP22" si="48">SUMIF($D$3:$AA$3,"Stromnetz - ILV",D22:AA22)</f>
        <v>0</v>
      </c>
      <c r="AQ22" s="361">
        <f t="shared" ref="AQ22" si="49">SUMIF($D$3:$AA$3,"Gasnetz - 1. Schlüsselung",D22:AA22)</f>
        <v>0</v>
      </c>
      <c r="AR22" s="362">
        <f t="shared" ref="AR22" si="50">SUMIF($D$3:$AA$3,"Gasnetz - 2. Schlüsselung",D22:AA22)</f>
        <v>0</v>
      </c>
      <c r="AS22" s="318">
        <f t="shared" ref="AS22" si="51">SUMIF($D$3:$AA$3,"Gasnetz - ILV",D22:AA22)</f>
        <v>0</v>
      </c>
    </row>
    <row r="23" spans="1:45" s="59" customFormat="1" x14ac:dyDescent="0.2">
      <c r="A23" s="56">
        <f>ROW()</f>
        <v>23</v>
      </c>
      <c r="B23" s="57" t="s">
        <v>30</v>
      </c>
      <c r="C23" s="531" t="s">
        <v>83</v>
      </c>
      <c r="D23" s="361"/>
      <c r="E23" s="362"/>
      <c r="F23" s="313"/>
      <c r="G23" s="318">
        <f t="shared" si="10"/>
        <v>0</v>
      </c>
      <c r="H23" s="361"/>
      <c r="I23" s="362"/>
      <c r="J23" s="313"/>
      <c r="K23" s="318">
        <f t="shared" si="11"/>
        <v>0</v>
      </c>
      <c r="L23" s="361"/>
      <c r="M23" s="362"/>
      <c r="N23" s="313"/>
      <c r="O23" s="318">
        <f t="shared" si="12"/>
        <v>0</v>
      </c>
      <c r="P23" s="361"/>
      <c r="Q23" s="362"/>
      <c r="R23" s="313"/>
      <c r="S23" s="318">
        <f t="shared" si="13"/>
        <v>0</v>
      </c>
      <c r="T23" s="361"/>
      <c r="U23" s="362"/>
      <c r="V23" s="313"/>
      <c r="W23" s="318">
        <f t="shared" si="14"/>
        <v>0</v>
      </c>
      <c r="X23" s="361"/>
      <c r="Y23" s="362"/>
      <c r="Z23" s="313"/>
      <c r="AA23" s="372">
        <f t="shared" si="15"/>
        <v>0</v>
      </c>
      <c r="AB23" s="361">
        <f t="shared" si="16"/>
        <v>0</v>
      </c>
      <c r="AC23" s="362">
        <f>'BAB - 1. Schlüsselung'!W23</f>
        <v>0</v>
      </c>
      <c r="AD23" s="318">
        <f t="shared" si="17"/>
        <v>0</v>
      </c>
      <c r="AE23" s="361">
        <f t="shared" si="18"/>
        <v>0</v>
      </c>
      <c r="AF23" s="313"/>
      <c r="AG23" s="318">
        <f t="shared" si="19"/>
        <v>0</v>
      </c>
      <c r="AH23" s="361">
        <f t="shared" si="20"/>
        <v>0</v>
      </c>
      <c r="AI23" s="313"/>
      <c r="AJ23" s="318">
        <f t="shared" si="21"/>
        <v>0</v>
      </c>
      <c r="AK23" s="361">
        <f t="shared" si="22"/>
        <v>0</v>
      </c>
      <c r="AL23" s="362">
        <f t="shared" si="23"/>
        <v>0</v>
      </c>
      <c r="AM23" s="362">
        <f t="shared" si="24"/>
        <v>0</v>
      </c>
      <c r="AN23" s="361">
        <f t="shared" si="25"/>
        <v>0</v>
      </c>
      <c r="AO23" s="362">
        <f t="shared" si="26"/>
        <v>0</v>
      </c>
      <c r="AP23" s="362">
        <f t="shared" si="27"/>
        <v>0</v>
      </c>
      <c r="AQ23" s="361">
        <f t="shared" si="28"/>
        <v>0</v>
      </c>
      <c r="AR23" s="362">
        <f t="shared" si="29"/>
        <v>0</v>
      </c>
      <c r="AS23" s="318">
        <f t="shared" si="30"/>
        <v>0</v>
      </c>
    </row>
    <row r="24" spans="1:45" s="59" customFormat="1" x14ac:dyDescent="0.2">
      <c r="A24" s="56">
        <f>ROW()</f>
        <v>24</v>
      </c>
      <c r="B24" s="57" t="s">
        <v>86</v>
      </c>
      <c r="C24" s="531" t="s">
        <v>84</v>
      </c>
      <c r="D24" s="361"/>
      <c r="E24" s="362"/>
      <c r="F24" s="313"/>
      <c r="G24" s="318">
        <f t="shared" si="10"/>
        <v>0</v>
      </c>
      <c r="H24" s="361"/>
      <c r="I24" s="362"/>
      <c r="J24" s="313"/>
      <c r="K24" s="318">
        <f t="shared" si="11"/>
        <v>0</v>
      </c>
      <c r="L24" s="361"/>
      <c r="M24" s="362"/>
      <c r="N24" s="313"/>
      <c r="O24" s="318">
        <f t="shared" si="12"/>
        <v>0</v>
      </c>
      <c r="P24" s="361"/>
      <c r="Q24" s="362"/>
      <c r="R24" s="313"/>
      <c r="S24" s="318">
        <f t="shared" si="13"/>
        <v>0</v>
      </c>
      <c r="T24" s="361"/>
      <c r="U24" s="362"/>
      <c r="V24" s="313"/>
      <c r="W24" s="318">
        <f t="shared" si="14"/>
        <v>0</v>
      </c>
      <c r="X24" s="361"/>
      <c r="Y24" s="362"/>
      <c r="Z24" s="313"/>
      <c r="AA24" s="372">
        <f t="shared" si="15"/>
        <v>0</v>
      </c>
      <c r="AB24" s="361">
        <f t="shared" si="16"/>
        <v>0</v>
      </c>
      <c r="AC24" s="362">
        <f>'BAB - 1. Schlüsselung'!W24</f>
        <v>0</v>
      </c>
      <c r="AD24" s="318">
        <f t="shared" si="17"/>
        <v>0</v>
      </c>
      <c r="AE24" s="361">
        <f t="shared" si="18"/>
        <v>0</v>
      </c>
      <c r="AF24" s="313"/>
      <c r="AG24" s="318">
        <f t="shared" si="19"/>
        <v>0</v>
      </c>
      <c r="AH24" s="361">
        <f t="shared" si="20"/>
        <v>0</v>
      </c>
      <c r="AI24" s="313"/>
      <c r="AJ24" s="318">
        <f t="shared" si="21"/>
        <v>0</v>
      </c>
      <c r="AK24" s="361">
        <f t="shared" si="22"/>
        <v>0</v>
      </c>
      <c r="AL24" s="362">
        <f t="shared" si="23"/>
        <v>0</v>
      </c>
      <c r="AM24" s="362">
        <f t="shared" si="24"/>
        <v>0</v>
      </c>
      <c r="AN24" s="361">
        <f t="shared" si="25"/>
        <v>0</v>
      </c>
      <c r="AO24" s="362">
        <f t="shared" si="26"/>
        <v>0</v>
      </c>
      <c r="AP24" s="362">
        <f t="shared" si="27"/>
        <v>0</v>
      </c>
      <c r="AQ24" s="361">
        <f t="shared" si="28"/>
        <v>0</v>
      </c>
      <c r="AR24" s="362">
        <f t="shared" si="29"/>
        <v>0</v>
      </c>
      <c r="AS24" s="318">
        <f t="shared" si="30"/>
        <v>0</v>
      </c>
    </row>
    <row r="25" spans="1:45" s="59" customFormat="1" x14ac:dyDescent="0.2">
      <c r="A25" s="56">
        <f>ROW()</f>
        <v>25</v>
      </c>
      <c r="B25" s="57" t="s">
        <v>88</v>
      </c>
      <c r="C25" s="531" t="s">
        <v>85</v>
      </c>
      <c r="D25" s="361"/>
      <c r="E25" s="362"/>
      <c r="F25" s="313"/>
      <c r="G25" s="318">
        <f t="shared" si="10"/>
        <v>0</v>
      </c>
      <c r="H25" s="361"/>
      <c r="I25" s="362"/>
      <c r="J25" s="313"/>
      <c r="K25" s="318">
        <f t="shared" si="11"/>
        <v>0</v>
      </c>
      <c r="L25" s="361"/>
      <c r="M25" s="362"/>
      <c r="N25" s="313"/>
      <c r="O25" s="318">
        <f t="shared" si="12"/>
        <v>0</v>
      </c>
      <c r="P25" s="361"/>
      <c r="Q25" s="362"/>
      <c r="R25" s="313"/>
      <c r="S25" s="318">
        <f t="shared" si="13"/>
        <v>0</v>
      </c>
      <c r="T25" s="361"/>
      <c r="U25" s="362"/>
      <c r="V25" s="313"/>
      <c r="W25" s="318">
        <f t="shared" si="14"/>
        <v>0</v>
      </c>
      <c r="X25" s="361"/>
      <c r="Y25" s="362"/>
      <c r="Z25" s="313"/>
      <c r="AA25" s="372">
        <f t="shared" si="15"/>
        <v>0</v>
      </c>
      <c r="AB25" s="361">
        <f t="shared" si="16"/>
        <v>0</v>
      </c>
      <c r="AC25" s="362">
        <f>'BAB - 1. Schlüsselung'!W25</f>
        <v>0</v>
      </c>
      <c r="AD25" s="318">
        <f t="shared" si="17"/>
        <v>0</v>
      </c>
      <c r="AE25" s="361">
        <f t="shared" si="18"/>
        <v>0</v>
      </c>
      <c r="AF25" s="313"/>
      <c r="AG25" s="318">
        <f t="shared" si="19"/>
        <v>0</v>
      </c>
      <c r="AH25" s="361">
        <f t="shared" si="20"/>
        <v>0</v>
      </c>
      <c r="AI25" s="313"/>
      <c r="AJ25" s="318">
        <f t="shared" si="21"/>
        <v>0</v>
      </c>
      <c r="AK25" s="361">
        <f t="shared" si="22"/>
        <v>0</v>
      </c>
      <c r="AL25" s="362">
        <f t="shared" si="23"/>
        <v>0</v>
      </c>
      <c r="AM25" s="362">
        <f t="shared" si="24"/>
        <v>0</v>
      </c>
      <c r="AN25" s="361">
        <f t="shared" si="25"/>
        <v>0</v>
      </c>
      <c r="AO25" s="362">
        <f t="shared" si="26"/>
        <v>0</v>
      </c>
      <c r="AP25" s="362">
        <f t="shared" si="27"/>
        <v>0</v>
      </c>
      <c r="AQ25" s="361">
        <f t="shared" si="28"/>
        <v>0</v>
      </c>
      <c r="AR25" s="362">
        <f t="shared" si="29"/>
        <v>0</v>
      </c>
      <c r="AS25" s="318">
        <f t="shared" si="30"/>
        <v>0</v>
      </c>
    </row>
    <row r="26" spans="1:45" s="59" customFormat="1" x14ac:dyDescent="0.2">
      <c r="A26" s="56">
        <f>ROW()</f>
        <v>26</v>
      </c>
      <c r="B26" s="57" t="s">
        <v>90</v>
      </c>
      <c r="C26" s="531" t="s">
        <v>417</v>
      </c>
      <c r="D26" s="361"/>
      <c r="E26" s="362"/>
      <c r="F26" s="313"/>
      <c r="G26" s="318">
        <f t="shared" si="10"/>
        <v>0</v>
      </c>
      <c r="H26" s="361"/>
      <c r="I26" s="362"/>
      <c r="J26" s="313"/>
      <c r="K26" s="318">
        <f t="shared" si="11"/>
        <v>0</v>
      </c>
      <c r="L26" s="361"/>
      <c r="M26" s="362"/>
      <c r="N26" s="313"/>
      <c r="O26" s="318">
        <f t="shared" si="12"/>
        <v>0</v>
      </c>
      <c r="P26" s="361"/>
      <c r="Q26" s="362"/>
      <c r="R26" s="313"/>
      <c r="S26" s="318">
        <f t="shared" si="13"/>
        <v>0</v>
      </c>
      <c r="T26" s="361"/>
      <c r="U26" s="362"/>
      <c r="V26" s="313"/>
      <c r="W26" s="318">
        <f t="shared" si="14"/>
        <v>0</v>
      </c>
      <c r="X26" s="361"/>
      <c r="Y26" s="362"/>
      <c r="Z26" s="313"/>
      <c r="AA26" s="372">
        <f t="shared" si="15"/>
        <v>0</v>
      </c>
      <c r="AB26" s="361">
        <f t="shared" si="16"/>
        <v>0</v>
      </c>
      <c r="AC26" s="362">
        <f>'BAB - 1. Schlüsselung'!W26</f>
        <v>0</v>
      </c>
      <c r="AD26" s="318">
        <f t="shared" si="17"/>
        <v>0</v>
      </c>
      <c r="AE26" s="361">
        <f t="shared" si="18"/>
        <v>0</v>
      </c>
      <c r="AF26" s="313"/>
      <c r="AG26" s="318">
        <f t="shared" si="19"/>
        <v>0</v>
      </c>
      <c r="AH26" s="361">
        <f t="shared" si="20"/>
        <v>0</v>
      </c>
      <c r="AI26" s="313"/>
      <c r="AJ26" s="318">
        <f t="shared" si="21"/>
        <v>0</v>
      </c>
      <c r="AK26" s="361">
        <f t="shared" si="22"/>
        <v>0</v>
      </c>
      <c r="AL26" s="362">
        <f t="shared" si="23"/>
        <v>0</v>
      </c>
      <c r="AM26" s="362">
        <f t="shared" si="24"/>
        <v>0</v>
      </c>
      <c r="AN26" s="361">
        <f t="shared" si="25"/>
        <v>0</v>
      </c>
      <c r="AO26" s="362">
        <f t="shared" si="26"/>
        <v>0</v>
      </c>
      <c r="AP26" s="362">
        <f t="shared" si="27"/>
        <v>0</v>
      </c>
      <c r="AQ26" s="361">
        <f t="shared" si="28"/>
        <v>0</v>
      </c>
      <c r="AR26" s="362">
        <f t="shared" si="29"/>
        <v>0</v>
      </c>
      <c r="AS26" s="318">
        <f t="shared" si="30"/>
        <v>0</v>
      </c>
    </row>
    <row r="27" spans="1:45" s="59" customFormat="1" x14ac:dyDescent="0.2">
      <c r="A27" s="56">
        <f>ROW()</f>
        <v>27</v>
      </c>
      <c r="B27" s="57" t="s">
        <v>92</v>
      </c>
      <c r="C27" s="531" t="s">
        <v>418</v>
      </c>
      <c r="D27" s="361"/>
      <c r="E27" s="362"/>
      <c r="F27" s="313"/>
      <c r="G27" s="318">
        <f t="shared" si="10"/>
        <v>0</v>
      </c>
      <c r="H27" s="361"/>
      <c r="I27" s="362"/>
      <c r="J27" s="313"/>
      <c r="K27" s="318">
        <f t="shared" si="11"/>
        <v>0</v>
      </c>
      <c r="L27" s="361"/>
      <c r="M27" s="362"/>
      <c r="N27" s="313"/>
      <c r="O27" s="318">
        <f t="shared" si="12"/>
        <v>0</v>
      </c>
      <c r="P27" s="361"/>
      <c r="Q27" s="362"/>
      <c r="R27" s="313"/>
      <c r="S27" s="318">
        <f t="shared" si="13"/>
        <v>0</v>
      </c>
      <c r="T27" s="361"/>
      <c r="U27" s="362"/>
      <c r="V27" s="313"/>
      <c r="W27" s="318">
        <f t="shared" si="14"/>
        <v>0</v>
      </c>
      <c r="X27" s="361"/>
      <c r="Y27" s="362"/>
      <c r="Z27" s="313"/>
      <c r="AA27" s="372">
        <f t="shared" si="15"/>
        <v>0</v>
      </c>
      <c r="AB27" s="361">
        <f t="shared" si="16"/>
        <v>0</v>
      </c>
      <c r="AC27" s="362">
        <f>'BAB - 1. Schlüsselung'!W27</f>
        <v>0</v>
      </c>
      <c r="AD27" s="318">
        <f t="shared" si="17"/>
        <v>0</v>
      </c>
      <c r="AE27" s="361">
        <f t="shared" si="18"/>
        <v>0</v>
      </c>
      <c r="AF27" s="313"/>
      <c r="AG27" s="318">
        <f t="shared" si="19"/>
        <v>0</v>
      </c>
      <c r="AH27" s="361">
        <f t="shared" si="20"/>
        <v>0</v>
      </c>
      <c r="AI27" s="313"/>
      <c r="AJ27" s="318">
        <f t="shared" si="21"/>
        <v>0</v>
      </c>
      <c r="AK27" s="361">
        <f t="shared" si="22"/>
        <v>0</v>
      </c>
      <c r="AL27" s="362">
        <f t="shared" si="23"/>
        <v>0</v>
      </c>
      <c r="AM27" s="362">
        <f t="shared" si="24"/>
        <v>0</v>
      </c>
      <c r="AN27" s="361">
        <f t="shared" si="25"/>
        <v>0</v>
      </c>
      <c r="AO27" s="362">
        <f t="shared" si="26"/>
        <v>0</v>
      </c>
      <c r="AP27" s="362">
        <f t="shared" si="27"/>
        <v>0</v>
      </c>
      <c r="AQ27" s="361">
        <f t="shared" si="28"/>
        <v>0</v>
      </c>
      <c r="AR27" s="362">
        <f t="shared" si="29"/>
        <v>0</v>
      </c>
      <c r="AS27" s="318">
        <f t="shared" si="30"/>
        <v>0</v>
      </c>
    </row>
    <row r="28" spans="1:45" s="59" customFormat="1" ht="30" x14ac:dyDescent="0.2">
      <c r="A28" s="56">
        <f>ROW()</f>
        <v>28</v>
      </c>
      <c r="B28" s="57" t="s">
        <v>419</v>
      </c>
      <c r="C28" s="531" t="s">
        <v>91</v>
      </c>
      <c r="D28" s="361"/>
      <c r="E28" s="362"/>
      <c r="F28" s="313"/>
      <c r="G28" s="318">
        <f t="shared" si="10"/>
        <v>0</v>
      </c>
      <c r="H28" s="361"/>
      <c r="I28" s="362"/>
      <c r="J28" s="313"/>
      <c r="K28" s="318">
        <f t="shared" si="11"/>
        <v>0</v>
      </c>
      <c r="L28" s="361"/>
      <c r="M28" s="362"/>
      <c r="N28" s="313"/>
      <c r="O28" s="318">
        <f t="shared" si="12"/>
        <v>0</v>
      </c>
      <c r="P28" s="361"/>
      <c r="Q28" s="362"/>
      <c r="R28" s="313"/>
      <c r="S28" s="318">
        <f t="shared" si="13"/>
        <v>0</v>
      </c>
      <c r="T28" s="361"/>
      <c r="U28" s="362"/>
      <c r="V28" s="313"/>
      <c r="W28" s="318">
        <f t="shared" si="14"/>
        <v>0</v>
      </c>
      <c r="X28" s="361"/>
      <c r="Y28" s="362"/>
      <c r="Z28" s="313"/>
      <c r="AA28" s="372">
        <f t="shared" si="15"/>
        <v>0</v>
      </c>
      <c r="AB28" s="361">
        <f t="shared" si="16"/>
        <v>0</v>
      </c>
      <c r="AC28" s="362">
        <f>'BAB - 1. Schlüsselung'!W28</f>
        <v>0</v>
      </c>
      <c r="AD28" s="318">
        <f t="shared" si="17"/>
        <v>0</v>
      </c>
      <c r="AE28" s="361">
        <f t="shared" si="18"/>
        <v>0</v>
      </c>
      <c r="AF28" s="313"/>
      <c r="AG28" s="318">
        <f t="shared" si="19"/>
        <v>0</v>
      </c>
      <c r="AH28" s="361">
        <f t="shared" si="20"/>
        <v>0</v>
      </c>
      <c r="AI28" s="313"/>
      <c r="AJ28" s="318">
        <f t="shared" si="21"/>
        <v>0</v>
      </c>
      <c r="AK28" s="361">
        <f t="shared" si="22"/>
        <v>0</v>
      </c>
      <c r="AL28" s="362">
        <f t="shared" si="23"/>
        <v>0</v>
      </c>
      <c r="AM28" s="362">
        <f t="shared" si="24"/>
        <v>0</v>
      </c>
      <c r="AN28" s="361">
        <f t="shared" si="25"/>
        <v>0</v>
      </c>
      <c r="AO28" s="362">
        <f t="shared" si="26"/>
        <v>0</v>
      </c>
      <c r="AP28" s="362">
        <f t="shared" si="27"/>
        <v>0</v>
      </c>
      <c r="AQ28" s="361">
        <f t="shared" si="28"/>
        <v>0</v>
      </c>
      <c r="AR28" s="362">
        <f t="shared" si="29"/>
        <v>0</v>
      </c>
      <c r="AS28" s="318">
        <f t="shared" si="30"/>
        <v>0</v>
      </c>
    </row>
    <row r="29" spans="1:45" s="59" customFormat="1" ht="60" x14ac:dyDescent="0.2">
      <c r="A29" s="56">
        <f>ROW()</f>
        <v>29</v>
      </c>
      <c r="B29" s="57" t="s">
        <v>421</v>
      </c>
      <c r="C29" s="531" t="s">
        <v>420</v>
      </c>
      <c r="D29" s="361"/>
      <c r="E29" s="362"/>
      <c r="F29" s="313"/>
      <c r="G29" s="318">
        <f t="shared" si="10"/>
        <v>0</v>
      </c>
      <c r="H29" s="361"/>
      <c r="I29" s="362"/>
      <c r="J29" s="313"/>
      <c r="K29" s="318">
        <f t="shared" si="11"/>
        <v>0</v>
      </c>
      <c r="L29" s="361"/>
      <c r="M29" s="362"/>
      <c r="N29" s="313"/>
      <c r="O29" s="318">
        <f t="shared" si="12"/>
        <v>0</v>
      </c>
      <c r="P29" s="361"/>
      <c r="Q29" s="362"/>
      <c r="R29" s="313"/>
      <c r="S29" s="318">
        <f t="shared" si="13"/>
        <v>0</v>
      </c>
      <c r="T29" s="361"/>
      <c r="U29" s="362"/>
      <c r="V29" s="313"/>
      <c r="W29" s="318">
        <f t="shared" si="14"/>
        <v>0</v>
      </c>
      <c r="X29" s="361"/>
      <c r="Y29" s="362"/>
      <c r="Z29" s="313"/>
      <c r="AA29" s="372">
        <f t="shared" si="15"/>
        <v>0</v>
      </c>
      <c r="AB29" s="361">
        <f t="shared" si="16"/>
        <v>0</v>
      </c>
      <c r="AC29" s="362">
        <f>'BAB - 1. Schlüsselung'!W29</f>
        <v>0</v>
      </c>
      <c r="AD29" s="318">
        <f t="shared" si="17"/>
        <v>0</v>
      </c>
      <c r="AE29" s="361">
        <f t="shared" si="18"/>
        <v>0</v>
      </c>
      <c r="AF29" s="313"/>
      <c r="AG29" s="318">
        <f t="shared" si="19"/>
        <v>0</v>
      </c>
      <c r="AH29" s="361">
        <f t="shared" si="20"/>
        <v>0</v>
      </c>
      <c r="AI29" s="313"/>
      <c r="AJ29" s="318">
        <f t="shared" si="21"/>
        <v>0</v>
      </c>
      <c r="AK29" s="361">
        <f t="shared" si="22"/>
        <v>0</v>
      </c>
      <c r="AL29" s="362">
        <f t="shared" si="23"/>
        <v>0</v>
      </c>
      <c r="AM29" s="362">
        <f t="shared" si="24"/>
        <v>0</v>
      </c>
      <c r="AN29" s="361">
        <f t="shared" si="25"/>
        <v>0</v>
      </c>
      <c r="AO29" s="362">
        <f t="shared" si="26"/>
        <v>0</v>
      </c>
      <c r="AP29" s="362">
        <f t="shared" si="27"/>
        <v>0</v>
      </c>
      <c r="AQ29" s="361">
        <f t="shared" si="28"/>
        <v>0</v>
      </c>
      <c r="AR29" s="362">
        <f t="shared" si="29"/>
        <v>0</v>
      </c>
      <c r="AS29" s="318">
        <f t="shared" si="30"/>
        <v>0</v>
      </c>
    </row>
    <row r="30" spans="1:45" s="59" customFormat="1" x14ac:dyDescent="0.2">
      <c r="A30" s="56">
        <f>ROW()</f>
        <v>30</v>
      </c>
      <c r="B30" s="57" t="s">
        <v>499</v>
      </c>
      <c r="C30" s="531" t="s">
        <v>14</v>
      </c>
      <c r="D30" s="361"/>
      <c r="E30" s="362"/>
      <c r="F30" s="313"/>
      <c r="G30" s="318">
        <f t="shared" si="10"/>
        <v>0</v>
      </c>
      <c r="H30" s="361"/>
      <c r="I30" s="362"/>
      <c r="J30" s="313"/>
      <c r="K30" s="318">
        <f t="shared" si="11"/>
        <v>0</v>
      </c>
      <c r="L30" s="361"/>
      <c r="M30" s="362"/>
      <c r="N30" s="313"/>
      <c r="O30" s="318">
        <f t="shared" si="12"/>
        <v>0</v>
      </c>
      <c r="P30" s="361"/>
      <c r="Q30" s="362"/>
      <c r="R30" s="313"/>
      <c r="S30" s="318">
        <f t="shared" si="13"/>
        <v>0</v>
      </c>
      <c r="T30" s="361"/>
      <c r="U30" s="362"/>
      <c r="V30" s="313"/>
      <c r="W30" s="318">
        <f t="shared" si="14"/>
        <v>0</v>
      </c>
      <c r="X30" s="361"/>
      <c r="Y30" s="362"/>
      <c r="Z30" s="313"/>
      <c r="AA30" s="372">
        <f t="shared" si="15"/>
        <v>0</v>
      </c>
      <c r="AB30" s="361">
        <f t="shared" si="16"/>
        <v>0</v>
      </c>
      <c r="AC30" s="362">
        <f>'BAB - 1. Schlüsselung'!W30</f>
        <v>0</v>
      </c>
      <c r="AD30" s="318">
        <f t="shared" si="17"/>
        <v>0</v>
      </c>
      <c r="AE30" s="361">
        <f t="shared" si="18"/>
        <v>0</v>
      </c>
      <c r="AF30" s="313"/>
      <c r="AG30" s="318">
        <f t="shared" si="19"/>
        <v>0</v>
      </c>
      <c r="AH30" s="361">
        <f t="shared" si="20"/>
        <v>0</v>
      </c>
      <c r="AI30" s="313"/>
      <c r="AJ30" s="318">
        <f t="shared" si="21"/>
        <v>0</v>
      </c>
      <c r="AK30" s="361">
        <f t="shared" si="22"/>
        <v>0</v>
      </c>
      <c r="AL30" s="362">
        <f t="shared" si="23"/>
        <v>0</v>
      </c>
      <c r="AM30" s="362">
        <f t="shared" si="24"/>
        <v>0</v>
      </c>
      <c r="AN30" s="361">
        <f t="shared" si="25"/>
        <v>0</v>
      </c>
      <c r="AO30" s="362">
        <f t="shared" si="26"/>
        <v>0</v>
      </c>
      <c r="AP30" s="362">
        <f t="shared" si="27"/>
        <v>0</v>
      </c>
      <c r="AQ30" s="361">
        <f t="shared" si="28"/>
        <v>0</v>
      </c>
      <c r="AR30" s="362">
        <f t="shared" si="29"/>
        <v>0</v>
      </c>
      <c r="AS30" s="318">
        <f t="shared" si="30"/>
        <v>0</v>
      </c>
    </row>
    <row r="31" spans="1:45" s="55" customFormat="1" ht="31.5" x14ac:dyDescent="0.25">
      <c r="A31" s="56">
        <f>ROW()</f>
        <v>31</v>
      </c>
      <c r="B31" s="60" t="s">
        <v>31</v>
      </c>
      <c r="C31" s="532" t="s">
        <v>93</v>
      </c>
      <c r="D31" s="354"/>
      <c r="E31" s="355"/>
      <c r="F31" s="314"/>
      <c r="G31" s="319">
        <f t="shared" si="10"/>
        <v>0</v>
      </c>
      <c r="H31" s="354"/>
      <c r="I31" s="355"/>
      <c r="J31" s="314"/>
      <c r="K31" s="319">
        <f t="shared" si="11"/>
        <v>0</v>
      </c>
      <c r="L31" s="354"/>
      <c r="M31" s="355"/>
      <c r="N31" s="314"/>
      <c r="O31" s="319">
        <f t="shared" si="12"/>
        <v>0</v>
      </c>
      <c r="P31" s="354"/>
      <c r="Q31" s="355"/>
      <c r="R31" s="314"/>
      <c r="S31" s="319">
        <f t="shared" si="13"/>
        <v>0</v>
      </c>
      <c r="T31" s="354"/>
      <c r="U31" s="355"/>
      <c r="V31" s="314"/>
      <c r="W31" s="319">
        <f t="shared" si="14"/>
        <v>0</v>
      </c>
      <c r="X31" s="354"/>
      <c r="Y31" s="355"/>
      <c r="Z31" s="314"/>
      <c r="AA31" s="371">
        <f t="shared" si="15"/>
        <v>0</v>
      </c>
      <c r="AB31" s="354">
        <f t="shared" si="16"/>
        <v>0</v>
      </c>
      <c r="AC31" s="355">
        <f>'BAB - 1. Schlüsselung'!W31</f>
        <v>0</v>
      </c>
      <c r="AD31" s="319">
        <f t="shared" si="17"/>
        <v>0</v>
      </c>
      <c r="AE31" s="354">
        <f t="shared" si="18"/>
        <v>0</v>
      </c>
      <c r="AF31" s="314"/>
      <c r="AG31" s="319">
        <f t="shared" si="19"/>
        <v>0</v>
      </c>
      <c r="AH31" s="354">
        <f t="shared" si="20"/>
        <v>0</v>
      </c>
      <c r="AI31" s="314"/>
      <c r="AJ31" s="319">
        <f t="shared" si="21"/>
        <v>0</v>
      </c>
      <c r="AK31" s="354">
        <f t="shared" si="22"/>
        <v>0</v>
      </c>
      <c r="AL31" s="355">
        <f t="shared" si="23"/>
        <v>0</v>
      </c>
      <c r="AM31" s="355">
        <f t="shared" si="24"/>
        <v>0</v>
      </c>
      <c r="AN31" s="354">
        <f t="shared" si="25"/>
        <v>0</v>
      </c>
      <c r="AO31" s="355">
        <f t="shared" si="26"/>
        <v>0</v>
      </c>
      <c r="AP31" s="355">
        <f t="shared" si="27"/>
        <v>0</v>
      </c>
      <c r="AQ31" s="354">
        <f t="shared" si="28"/>
        <v>0</v>
      </c>
      <c r="AR31" s="355">
        <f t="shared" si="29"/>
        <v>0</v>
      </c>
      <c r="AS31" s="319">
        <f t="shared" si="30"/>
        <v>0</v>
      </c>
    </row>
    <row r="32" spans="1:45" s="55" customFormat="1" ht="15.75" x14ac:dyDescent="0.25">
      <c r="A32" s="56">
        <f>ROW()</f>
        <v>32</v>
      </c>
      <c r="B32" s="60" t="s">
        <v>94</v>
      </c>
      <c r="C32" s="532" t="s">
        <v>95</v>
      </c>
      <c r="D32" s="354"/>
      <c r="E32" s="355"/>
      <c r="F32" s="314"/>
      <c r="G32" s="319">
        <f t="shared" si="10"/>
        <v>0</v>
      </c>
      <c r="H32" s="354"/>
      <c r="I32" s="355"/>
      <c r="J32" s="314"/>
      <c r="K32" s="319">
        <f t="shared" si="11"/>
        <v>0</v>
      </c>
      <c r="L32" s="354"/>
      <c r="M32" s="355"/>
      <c r="N32" s="314"/>
      <c r="O32" s="319">
        <f t="shared" si="12"/>
        <v>0</v>
      </c>
      <c r="P32" s="354"/>
      <c r="Q32" s="355"/>
      <c r="R32" s="314"/>
      <c r="S32" s="319">
        <f t="shared" si="13"/>
        <v>0</v>
      </c>
      <c r="T32" s="354"/>
      <c r="U32" s="355"/>
      <c r="V32" s="314"/>
      <c r="W32" s="319">
        <f t="shared" si="14"/>
        <v>0</v>
      </c>
      <c r="X32" s="354"/>
      <c r="Y32" s="355"/>
      <c r="Z32" s="314"/>
      <c r="AA32" s="371">
        <f t="shared" si="15"/>
        <v>0</v>
      </c>
      <c r="AB32" s="354">
        <f t="shared" si="16"/>
        <v>0</v>
      </c>
      <c r="AC32" s="355">
        <f>'BAB - 1. Schlüsselung'!W32</f>
        <v>0</v>
      </c>
      <c r="AD32" s="319">
        <f t="shared" si="17"/>
        <v>0</v>
      </c>
      <c r="AE32" s="354">
        <f t="shared" si="18"/>
        <v>0</v>
      </c>
      <c r="AF32" s="314"/>
      <c r="AG32" s="319">
        <f t="shared" si="19"/>
        <v>0</v>
      </c>
      <c r="AH32" s="354">
        <f t="shared" si="20"/>
        <v>0</v>
      </c>
      <c r="AI32" s="314"/>
      <c r="AJ32" s="319">
        <f t="shared" si="21"/>
        <v>0</v>
      </c>
      <c r="AK32" s="354">
        <f t="shared" si="22"/>
        <v>0</v>
      </c>
      <c r="AL32" s="355">
        <f t="shared" si="23"/>
        <v>0</v>
      </c>
      <c r="AM32" s="355">
        <f t="shared" si="24"/>
        <v>0</v>
      </c>
      <c r="AN32" s="354">
        <f t="shared" si="25"/>
        <v>0</v>
      </c>
      <c r="AO32" s="355">
        <f t="shared" si="26"/>
        <v>0</v>
      </c>
      <c r="AP32" s="355">
        <f t="shared" si="27"/>
        <v>0</v>
      </c>
      <c r="AQ32" s="354">
        <f t="shared" si="28"/>
        <v>0</v>
      </c>
      <c r="AR32" s="355">
        <f t="shared" si="29"/>
        <v>0</v>
      </c>
      <c r="AS32" s="319">
        <f t="shared" si="30"/>
        <v>0</v>
      </c>
    </row>
    <row r="33" spans="1:45" s="55" customFormat="1" ht="15.75" x14ac:dyDescent="0.25">
      <c r="A33" s="56">
        <f>ROW()</f>
        <v>33</v>
      </c>
      <c r="B33" s="60" t="s">
        <v>96</v>
      </c>
      <c r="C33" s="532" t="s">
        <v>97</v>
      </c>
      <c r="D33" s="354"/>
      <c r="E33" s="355"/>
      <c r="F33" s="355">
        <f>SUM(F34:F36)</f>
        <v>0</v>
      </c>
      <c r="G33" s="319">
        <f>SUM(G34:G36)</f>
        <v>0</v>
      </c>
      <c r="H33" s="354"/>
      <c r="I33" s="355"/>
      <c r="J33" s="355">
        <f t="shared" ref="J33:K33" si="52">SUM(J34:J36)</f>
        <v>0</v>
      </c>
      <c r="K33" s="319">
        <f t="shared" si="52"/>
        <v>0</v>
      </c>
      <c r="L33" s="354"/>
      <c r="M33" s="355"/>
      <c r="N33" s="355">
        <f t="shared" ref="N33:O33" si="53">SUM(N34:N36)</f>
        <v>0</v>
      </c>
      <c r="O33" s="319">
        <f t="shared" si="53"/>
        <v>0</v>
      </c>
      <c r="P33" s="354"/>
      <c r="Q33" s="355"/>
      <c r="R33" s="355">
        <f t="shared" ref="R33:S33" si="54">SUM(R34:R36)</f>
        <v>0</v>
      </c>
      <c r="S33" s="319">
        <f t="shared" si="54"/>
        <v>0</v>
      </c>
      <c r="T33" s="354"/>
      <c r="U33" s="355"/>
      <c r="V33" s="355">
        <f t="shared" ref="V33:W33" si="55">SUM(V34:V36)</f>
        <v>0</v>
      </c>
      <c r="W33" s="319">
        <f t="shared" si="55"/>
        <v>0</v>
      </c>
      <c r="X33" s="354"/>
      <c r="Y33" s="355"/>
      <c r="Z33" s="355">
        <f t="shared" ref="Z33:AR33" si="56">SUM(Z34:Z36)</f>
        <v>0</v>
      </c>
      <c r="AA33" s="371">
        <f t="shared" si="56"/>
        <v>0</v>
      </c>
      <c r="AB33" s="354">
        <f t="shared" si="56"/>
        <v>0</v>
      </c>
      <c r="AC33" s="355">
        <f t="shared" si="56"/>
        <v>0</v>
      </c>
      <c r="AD33" s="319">
        <f t="shared" si="56"/>
        <v>0</v>
      </c>
      <c r="AE33" s="354">
        <f t="shared" si="56"/>
        <v>0</v>
      </c>
      <c r="AF33" s="355">
        <f t="shared" si="56"/>
        <v>0</v>
      </c>
      <c r="AG33" s="319">
        <f t="shared" si="56"/>
        <v>0</v>
      </c>
      <c r="AH33" s="354">
        <f t="shared" si="56"/>
        <v>0</v>
      </c>
      <c r="AI33" s="355">
        <f t="shared" si="56"/>
        <v>0</v>
      </c>
      <c r="AJ33" s="319">
        <f t="shared" si="56"/>
        <v>0</v>
      </c>
      <c r="AK33" s="354">
        <f t="shared" si="56"/>
        <v>0</v>
      </c>
      <c r="AL33" s="355">
        <f t="shared" si="56"/>
        <v>0</v>
      </c>
      <c r="AM33" s="355">
        <f t="shared" si="56"/>
        <v>0</v>
      </c>
      <c r="AN33" s="354">
        <f t="shared" si="56"/>
        <v>0</v>
      </c>
      <c r="AO33" s="355">
        <f t="shared" si="56"/>
        <v>0</v>
      </c>
      <c r="AP33" s="355">
        <f t="shared" si="56"/>
        <v>0</v>
      </c>
      <c r="AQ33" s="354">
        <f t="shared" si="56"/>
        <v>0</v>
      </c>
      <c r="AR33" s="355">
        <f t="shared" si="56"/>
        <v>0</v>
      </c>
      <c r="AS33" s="319">
        <f>SUM(AS34:AS36)</f>
        <v>0</v>
      </c>
    </row>
    <row r="34" spans="1:45" s="59" customFormat="1" x14ac:dyDescent="0.2">
      <c r="A34" s="56">
        <f>ROW()</f>
        <v>34</v>
      </c>
      <c r="B34" s="57" t="s">
        <v>98</v>
      </c>
      <c r="C34" s="533" t="s">
        <v>422</v>
      </c>
      <c r="D34" s="361"/>
      <c r="E34" s="362"/>
      <c r="F34" s="313"/>
      <c r="G34" s="318">
        <f>D34+E34+F34</f>
        <v>0</v>
      </c>
      <c r="H34" s="361"/>
      <c r="I34" s="362"/>
      <c r="J34" s="313"/>
      <c r="K34" s="318">
        <f>H34+I34+J34</f>
        <v>0</v>
      </c>
      <c r="L34" s="361"/>
      <c r="M34" s="362"/>
      <c r="N34" s="313"/>
      <c r="O34" s="318">
        <f>L34+M34+N34</f>
        <v>0</v>
      </c>
      <c r="P34" s="361"/>
      <c r="Q34" s="362"/>
      <c r="R34" s="313"/>
      <c r="S34" s="318">
        <f>P34+Q34+R34</f>
        <v>0</v>
      </c>
      <c r="T34" s="361"/>
      <c r="U34" s="362"/>
      <c r="V34" s="313"/>
      <c r="W34" s="318">
        <f>T34+U34+V34</f>
        <v>0</v>
      </c>
      <c r="X34" s="361"/>
      <c r="Y34" s="362"/>
      <c r="Z34" s="313"/>
      <c r="AA34" s="372">
        <f>X34+Y34+Z34</f>
        <v>0</v>
      </c>
      <c r="AB34" s="361">
        <f t="shared" ref="AB34:AB36" si="57">SUMIF($D$2:$AA$2,"Hauptkostenstelle - Summe",D34:AA34)</f>
        <v>0</v>
      </c>
      <c r="AC34" s="362">
        <f>'BAB - 1. Schlüsselung'!W34</f>
        <v>0</v>
      </c>
      <c r="AD34" s="318">
        <f t="shared" ref="AD34:AD36" si="58">AB34-AC34</f>
        <v>0</v>
      </c>
      <c r="AE34" s="361">
        <f t="shared" ref="AE34:AE36" si="59">SUMIF($D$3:$AA$3,"Stromnetz - Summe",D34:AA34)</f>
        <v>0</v>
      </c>
      <c r="AF34" s="313"/>
      <c r="AG34" s="318">
        <f t="shared" ref="AG34:AG36" si="60">AE34-AF34</f>
        <v>0</v>
      </c>
      <c r="AH34" s="361">
        <f t="shared" ref="AH34:AH36" si="61">SUMIF($D$3:$AA$3,"Gasnetz - Summe",D34:AA34)</f>
        <v>0</v>
      </c>
      <c r="AI34" s="313"/>
      <c r="AJ34" s="318">
        <f t="shared" ref="AJ34:AJ36" si="62">AH34-AI34</f>
        <v>0</v>
      </c>
      <c r="AK34" s="361">
        <f t="shared" ref="AK34:AK36" si="63">SUMIF($D$2:$AA$2,"Hauptkostenstelle - 1. Schlüsselung",D34:AA34)</f>
        <v>0</v>
      </c>
      <c r="AL34" s="362">
        <f t="shared" ref="AL34:AL36" si="64">SUMIF($D$2:$AA$2,"Hauptkostenstelle - 2. Schlüsselung",D34:AA34)</f>
        <v>0</v>
      </c>
      <c r="AM34" s="362">
        <f t="shared" ref="AM34:AM36" si="65">SUMIF($D$2:$AA$2,"Hauptkostenstelle - ILV",D34:AA34)</f>
        <v>0</v>
      </c>
      <c r="AN34" s="361">
        <f t="shared" ref="AN34:AN36" si="66">SUMIF($D$3:$AA$3,"Stromnetz - 1. Schlüsselung",D34:AA34)</f>
        <v>0</v>
      </c>
      <c r="AO34" s="362">
        <f t="shared" ref="AO34:AO36" si="67">SUMIF($D$3:$AA$3,"Stromnetz - 2. Schlüsselung",D34:AA34)</f>
        <v>0</v>
      </c>
      <c r="AP34" s="362">
        <f t="shared" ref="AP34:AP36" si="68">SUMIF($D$3:$AA$3,"Stromnetz - ILV",D34:AA34)</f>
        <v>0</v>
      </c>
      <c r="AQ34" s="361">
        <f t="shared" ref="AQ34:AQ36" si="69">SUMIF($D$3:$AA$3,"Gasnetz - 1. Schlüsselung",D34:AA34)</f>
        <v>0</v>
      </c>
      <c r="AR34" s="362">
        <f t="shared" ref="AR34:AR36" si="70">SUMIF($D$3:$AA$3,"Gasnetz - 2. Schlüsselung",D34:AA34)</f>
        <v>0</v>
      </c>
      <c r="AS34" s="318">
        <f t="shared" ref="AS34:AS36" si="71">SUMIF($D$3:$AA$3,"Gasnetz - ILV",D34:AA34)</f>
        <v>0</v>
      </c>
    </row>
    <row r="35" spans="1:45" s="59" customFormat="1" x14ac:dyDescent="0.2">
      <c r="A35" s="56">
        <f>ROW()</f>
        <v>35</v>
      </c>
      <c r="B35" s="57" t="s">
        <v>99</v>
      </c>
      <c r="C35" s="533" t="s">
        <v>500</v>
      </c>
      <c r="D35" s="361"/>
      <c r="E35" s="362"/>
      <c r="F35" s="313"/>
      <c r="G35" s="318">
        <f>D35+E35+F35</f>
        <v>0</v>
      </c>
      <c r="H35" s="361"/>
      <c r="I35" s="362"/>
      <c r="J35" s="313"/>
      <c r="K35" s="318">
        <f>H35+I35+J35</f>
        <v>0</v>
      </c>
      <c r="L35" s="361"/>
      <c r="M35" s="362"/>
      <c r="N35" s="313"/>
      <c r="O35" s="318">
        <f>L35+M35+N35</f>
        <v>0</v>
      </c>
      <c r="P35" s="361"/>
      <c r="Q35" s="362"/>
      <c r="R35" s="313"/>
      <c r="S35" s="318">
        <f>P35+Q35+R35</f>
        <v>0</v>
      </c>
      <c r="T35" s="361"/>
      <c r="U35" s="362"/>
      <c r="V35" s="313"/>
      <c r="W35" s="318">
        <f>T35+U35+V35</f>
        <v>0</v>
      </c>
      <c r="X35" s="361"/>
      <c r="Y35" s="362"/>
      <c r="Z35" s="313"/>
      <c r="AA35" s="372">
        <f>X35+Y35+Z35</f>
        <v>0</v>
      </c>
      <c r="AB35" s="361">
        <f t="shared" ref="AB35" si="72">SUMIF($D$2:$AA$2,"Hauptkostenstelle - Summe",D35:AA35)</f>
        <v>0</v>
      </c>
      <c r="AC35" s="362">
        <f>'BAB - 1. Schlüsselung'!W35</f>
        <v>0</v>
      </c>
      <c r="AD35" s="318">
        <f t="shared" ref="AD35" si="73">AB35-AC35</f>
        <v>0</v>
      </c>
      <c r="AE35" s="361">
        <f t="shared" ref="AE35" si="74">SUMIF($D$3:$AA$3,"Stromnetz - Summe",D35:AA35)</f>
        <v>0</v>
      </c>
      <c r="AF35" s="313"/>
      <c r="AG35" s="318">
        <f t="shared" ref="AG35" si="75">AE35-AF35</f>
        <v>0</v>
      </c>
      <c r="AH35" s="361">
        <f t="shared" ref="AH35" si="76">SUMIF($D$3:$AA$3,"Gasnetz - Summe",D35:AA35)</f>
        <v>0</v>
      </c>
      <c r="AI35" s="313"/>
      <c r="AJ35" s="318">
        <f t="shared" ref="AJ35" si="77">AH35-AI35</f>
        <v>0</v>
      </c>
      <c r="AK35" s="361">
        <f t="shared" ref="AK35" si="78">SUMIF($D$2:$AA$2,"Hauptkostenstelle - 1. Schlüsselung",D35:AA35)</f>
        <v>0</v>
      </c>
      <c r="AL35" s="362">
        <f t="shared" ref="AL35" si="79">SUMIF($D$2:$AA$2,"Hauptkostenstelle - 2. Schlüsselung",D35:AA35)</f>
        <v>0</v>
      </c>
      <c r="AM35" s="362">
        <f t="shared" ref="AM35" si="80">SUMIF($D$2:$AA$2,"Hauptkostenstelle - ILV",D35:AA35)</f>
        <v>0</v>
      </c>
      <c r="AN35" s="361">
        <f t="shared" ref="AN35" si="81">SUMIF($D$3:$AA$3,"Stromnetz - 1. Schlüsselung",D35:AA35)</f>
        <v>0</v>
      </c>
      <c r="AO35" s="362">
        <f t="shared" ref="AO35" si="82">SUMIF($D$3:$AA$3,"Stromnetz - 2. Schlüsselung",D35:AA35)</f>
        <v>0</v>
      </c>
      <c r="AP35" s="362">
        <f t="shared" ref="AP35" si="83">SUMIF($D$3:$AA$3,"Stromnetz - ILV",D35:AA35)</f>
        <v>0</v>
      </c>
      <c r="AQ35" s="361">
        <f t="shared" ref="AQ35" si="84">SUMIF($D$3:$AA$3,"Gasnetz - 1. Schlüsselung",D35:AA35)</f>
        <v>0</v>
      </c>
      <c r="AR35" s="362">
        <f t="shared" ref="AR35" si="85">SUMIF($D$3:$AA$3,"Gasnetz - 2. Schlüsselung",D35:AA35)</f>
        <v>0</v>
      </c>
      <c r="AS35" s="318">
        <f t="shared" ref="AS35" si="86">SUMIF($D$3:$AA$3,"Gasnetz - ILV",D35:AA35)</f>
        <v>0</v>
      </c>
    </row>
    <row r="36" spans="1:45" s="59" customFormat="1" x14ac:dyDescent="0.2">
      <c r="A36" s="56">
        <f>ROW()</f>
        <v>36</v>
      </c>
      <c r="B36" s="57" t="s">
        <v>501</v>
      </c>
      <c r="C36" s="533" t="s">
        <v>14</v>
      </c>
      <c r="D36" s="361"/>
      <c r="E36" s="362"/>
      <c r="F36" s="313"/>
      <c r="G36" s="318">
        <f>D36+E36+F36</f>
        <v>0</v>
      </c>
      <c r="H36" s="361"/>
      <c r="I36" s="362"/>
      <c r="J36" s="313"/>
      <c r="K36" s="318">
        <f>H36+I36+J36</f>
        <v>0</v>
      </c>
      <c r="L36" s="361"/>
      <c r="M36" s="362"/>
      <c r="N36" s="313"/>
      <c r="O36" s="318">
        <f>L36+M36+N36</f>
        <v>0</v>
      </c>
      <c r="P36" s="361"/>
      <c r="Q36" s="362"/>
      <c r="R36" s="313"/>
      <c r="S36" s="318">
        <f>P36+Q36+R36</f>
        <v>0</v>
      </c>
      <c r="T36" s="361"/>
      <c r="U36" s="362"/>
      <c r="V36" s="313"/>
      <c r="W36" s="318">
        <f>T36+U36+V36</f>
        <v>0</v>
      </c>
      <c r="X36" s="361"/>
      <c r="Y36" s="362"/>
      <c r="Z36" s="313"/>
      <c r="AA36" s="372">
        <f>X36+Y36+Z36</f>
        <v>0</v>
      </c>
      <c r="AB36" s="361">
        <f t="shared" si="57"/>
        <v>0</v>
      </c>
      <c r="AC36" s="362">
        <f>'BAB - 1. Schlüsselung'!W36</f>
        <v>0</v>
      </c>
      <c r="AD36" s="318">
        <f t="shared" si="58"/>
        <v>0</v>
      </c>
      <c r="AE36" s="361">
        <f t="shared" si="59"/>
        <v>0</v>
      </c>
      <c r="AF36" s="313"/>
      <c r="AG36" s="318">
        <f t="shared" si="60"/>
        <v>0</v>
      </c>
      <c r="AH36" s="361">
        <f t="shared" si="61"/>
        <v>0</v>
      </c>
      <c r="AI36" s="313"/>
      <c r="AJ36" s="318">
        <f t="shared" si="62"/>
        <v>0</v>
      </c>
      <c r="AK36" s="361">
        <f t="shared" si="63"/>
        <v>0</v>
      </c>
      <c r="AL36" s="362">
        <f t="shared" si="64"/>
        <v>0</v>
      </c>
      <c r="AM36" s="362">
        <f t="shared" si="65"/>
        <v>0</v>
      </c>
      <c r="AN36" s="361">
        <f t="shared" si="66"/>
        <v>0</v>
      </c>
      <c r="AO36" s="362">
        <f t="shared" si="67"/>
        <v>0</v>
      </c>
      <c r="AP36" s="362">
        <f t="shared" si="68"/>
        <v>0</v>
      </c>
      <c r="AQ36" s="361">
        <f t="shared" si="69"/>
        <v>0</v>
      </c>
      <c r="AR36" s="362">
        <f t="shared" si="70"/>
        <v>0</v>
      </c>
      <c r="AS36" s="318">
        <f t="shared" si="71"/>
        <v>0</v>
      </c>
    </row>
    <row r="37" spans="1:45" s="55" customFormat="1" ht="15.75" x14ac:dyDescent="0.25">
      <c r="A37" s="56">
        <f>ROW()</f>
        <v>37</v>
      </c>
      <c r="B37" s="60" t="s">
        <v>33</v>
      </c>
      <c r="C37" s="532" t="s">
        <v>100</v>
      </c>
      <c r="D37" s="354"/>
      <c r="E37" s="355"/>
      <c r="F37" s="357">
        <f>F38+F45</f>
        <v>0</v>
      </c>
      <c r="G37" s="319">
        <f>G38+G45</f>
        <v>0</v>
      </c>
      <c r="H37" s="354"/>
      <c r="I37" s="355"/>
      <c r="J37" s="357">
        <f>J38+J45</f>
        <v>0</v>
      </c>
      <c r="K37" s="319">
        <f>K38+K45</f>
        <v>0</v>
      </c>
      <c r="L37" s="354"/>
      <c r="M37" s="355"/>
      <c r="N37" s="357">
        <f>N38+N45</f>
        <v>0</v>
      </c>
      <c r="O37" s="319">
        <f>O38+O45</f>
        <v>0</v>
      </c>
      <c r="P37" s="354"/>
      <c r="Q37" s="355"/>
      <c r="R37" s="357">
        <f>R38+R45</f>
        <v>0</v>
      </c>
      <c r="S37" s="319">
        <f>S38+S45</f>
        <v>0</v>
      </c>
      <c r="T37" s="354"/>
      <c r="U37" s="355"/>
      <c r="V37" s="357">
        <f>V38+V45</f>
        <v>0</v>
      </c>
      <c r="W37" s="319">
        <f>W38+W45</f>
        <v>0</v>
      </c>
      <c r="X37" s="354"/>
      <c r="Y37" s="355"/>
      <c r="Z37" s="357">
        <f>Z38+Z45</f>
        <v>0</v>
      </c>
      <c r="AA37" s="371">
        <f>AA38+AA45</f>
        <v>0</v>
      </c>
      <c r="AB37" s="354">
        <f t="shared" ref="AB37:AC37" si="87">AB38+AB45</f>
        <v>0</v>
      </c>
      <c r="AC37" s="355">
        <f t="shared" si="87"/>
        <v>0</v>
      </c>
      <c r="AD37" s="319">
        <f t="shared" ref="AD37:AJ37" si="88">AD38+AD45</f>
        <v>0</v>
      </c>
      <c r="AE37" s="354">
        <f t="shared" si="88"/>
        <v>0</v>
      </c>
      <c r="AF37" s="357">
        <f t="shared" si="88"/>
        <v>0</v>
      </c>
      <c r="AG37" s="319">
        <f t="shared" si="88"/>
        <v>0</v>
      </c>
      <c r="AH37" s="354">
        <f t="shared" si="88"/>
        <v>0</v>
      </c>
      <c r="AI37" s="357">
        <f t="shared" si="88"/>
        <v>0</v>
      </c>
      <c r="AJ37" s="319">
        <f t="shared" si="88"/>
        <v>0</v>
      </c>
      <c r="AK37" s="354">
        <f t="shared" ref="AK37:AS37" si="89">AK38+AK45</f>
        <v>0</v>
      </c>
      <c r="AL37" s="355">
        <f t="shared" si="89"/>
        <v>0</v>
      </c>
      <c r="AM37" s="355">
        <f t="shared" si="89"/>
        <v>0</v>
      </c>
      <c r="AN37" s="354">
        <f t="shared" si="89"/>
        <v>0</v>
      </c>
      <c r="AO37" s="355">
        <f t="shared" si="89"/>
        <v>0</v>
      </c>
      <c r="AP37" s="355">
        <f t="shared" si="89"/>
        <v>0</v>
      </c>
      <c r="AQ37" s="354">
        <f t="shared" si="89"/>
        <v>0</v>
      </c>
      <c r="AR37" s="355">
        <f t="shared" si="89"/>
        <v>0</v>
      </c>
      <c r="AS37" s="319">
        <f t="shared" si="89"/>
        <v>0</v>
      </c>
    </row>
    <row r="38" spans="1:45" s="55" customFormat="1" ht="31.5" x14ac:dyDescent="0.25">
      <c r="A38" s="56">
        <f>ROW()</f>
        <v>38</v>
      </c>
      <c r="B38" s="61" t="s">
        <v>34</v>
      </c>
      <c r="C38" s="532" t="s">
        <v>101</v>
      </c>
      <c r="D38" s="354"/>
      <c r="E38" s="355"/>
      <c r="F38" s="357">
        <f>SUM(F39:F44)</f>
        <v>0</v>
      </c>
      <c r="G38" s="319">
        <f>SUM(G39:G44)</f>
        <v>0</v>
      </c>
      <c r="H38" s="354"/>
      <c r="I38" s="355"/>
      <c r="J38" s="357">
        <f>SUM(J39:J44)</f>
        <v>0</v>
      </c>
      <c r="K38" s="319">
        <f>SUM(K39:K44)</f>
        <v>0</v>
      </c>
      <c r="L38" s="354"/>
      <c r="M38" s="355"/>
      <c r="N38" s="357">
        <f>SUM(N39:N44)</f>
        <v>0</v>
      </c>
      <c r="O38" s="319">
        <f>SUM(O39:O44)</f>
        <v>0</v>
      </c>
      <c r="P38" s="354"/>
      <c r="Q38" s="355"/>
      <c r="R38" s="357">
        <f>SUM(R39:R44)</f>
        <v>0</v>
      </c>
      <c r="S38" s="319">
        <f>SUM(S39:S44)</f>
        <v>0</v>
      </c>
      <c r="T38" s="354"/>
      <c r="U38" s="355"/>
      <c r="V38" s="357">
        <f>SUM(V39:V44)</f>
        <v>0</v>
      </c>
      <c r="W38" s="319">
        <f>SUM(W39:W44)</f>
        <v>0</v>
      </c>
      <c r="X38" s="354"/>
      <c r="Y38" s="355"/>
      <c r="Z38" s="357">
        <f>SUM(Z39:Z44)</f>
        <v>0</v>
      </c>
      <c r="AA38" s="371">
        <f>SUM(AA39:AA44)</f>
        <v>0</v>
      </c>
      <c r="AB38" s="354">
        <f t="shared" ref="AB38:AC38" si="90">SUM(AB39:AB44)</f>
        <v>0</v>
      </c>
      <c r="AC38" s="355">
        <f t="shared" si="90"/>
        <v>0</v>
      </c>
      <c r="AD38" s="319">
        <f t="shared" ref="AD38:AJ38" si="91">SUM(AD39:AD44)</f>
        <v>0</v>
      </c>
      <c r="AE38" s="354">
        <f t="shared" si="91"/>
        <v>0</v>
      </c>
      <c r="AF38" s="357">
        <f t="shared" si="91"/>
        <v>0</v>
      </c>
      <c r="AG38" s="319">
        <f t="shared" si="91"/>
        <v>0</v>
      </c>
      <c r="AH38" s="354">
        <f t="shared" si="91"/>
        <v>0</v>
      </c>
      <c r="AI38" s="357">
        <f t="shared" si="91"/>
        <v>0</v>
      </c>
      <c r="AJ38" s="319">
        <f t="shared" si="91"/>
        <v>0</v>
      </c>
      <c r="AK38" s="354">
        <f t="shared" ref="AK38:AS38" si="92">SUM(AK39:AK44)</f>
        <v>0</v>
      </c>
      <c r="AL38" s="355">
        <f t="shared" si="92"/>
        <v>0</v>
      </c>
      <c r="AM38" s="355">
        <f t="shared" si="92"/>
        <v>0</v>
      </c>
      <c r="AN38" s="354">
        <f t="shared" si="92"/>
        <v>0</v>
      </c>
      <c r="AO38" s="355">
        <f t="shared" si="92"/>
        <v>0</v>
      </c>
      <c r="AP38" s="355">
        <f t="shared" si="92"/>
        <v>0</v>
      </c>
      <c r="AQ38" s="354">
        <f t="shared" si="92"/>
        <v>0</v>
      </c>
      <c r="AR38" s="355">
        <f t="shared" si="92"/>
        <v>0</v>
      </c>
      <c r="AS38" s="319">
        <f t="shared" si="92"/>
        <v>0</v>
      </c>
    </row>
    <row r="39" spans="1:45" s="59" customFormat="1" ht="30" x14ac:dyDescent="0.2">
      <c r="A39" s="56">
        <f>ROW()</f>
        <v>39</v>
      </c>
      <c r="B39" s="58" t="s">
        <v>102</v>
      </c>
      <c r="C39" s="533" t="s">
        <v>18</v>
      </c>
      <c r="D39" s="361"/>
      <c r="E39" s="362"/>
      <c r="F39" s="313"/>
      <c r="G39" s="318">
        <f t="shared" ref="G39:G44" si="93">D39+E39+F39</f>
        <v>0</v>
      </c>
      <c r="H39" s="361"/>
      <c r="I39" s="362"/>
      <c r="J39" s="313"/>
      <c r="K39" s="318">
        <f t="shared" ref="K39:K44" si="94">H39+I39+J39</f>
        <v>0</v>
      </c>
      <c r="L39" s="361"/>
      <c r="M39" s="362"/>
      <c r="N39" s="313"/>
      <c r="O39" s="318">
        <f t="shared" ref="O39:O44" si="95">L39+M39+N39</f>
        <v>0</v>
      </c>
      <c r="P39" s="361"/>
      <c r="Q39" s="362"/>
      <c r="R39" s="313"/>
      <c r="S39" s="318">
        <f t="shared" ref="S39:S44" si="96">P39+Q39+R39</f>
        <v>0</v>
      </c>
      <c r="T39" s="361"/>
      <c r="U39" s="362"/>
      <c r="V39" s="313"/>
      <c r="W39" s="318">
        <f t="shared" ref="W39:W44" si="97">T39+U39+V39</f>
        <v>0</v>
      </c>
      <c r="X39" s="361"/>
      <c r="Y39" s="362"/>
      <c r="Z39" s="313"/>
      <c r="AA39" s="372">
        <f t="shared" ref="AA39:AA44" si="98">X39+Y39+Z39</f>
        <v>0</v>
      </c>
      <c r="AB39" s="361">
        <f t="shared" ref="AB39:AB44" si="99">SUMIF($D$2:$AA$2,"Hauptkostenstelle - Summe",D39:AA39)</f>
        <v>0</v>
      </c>
      <c r="AC39" s="362">
        <f>'BAB - 1. Schlüsselung'!W39</f>
        <v>0</v>
      </c>
      <c r="AD39" s="318">
        <f t="shared" ref="AD39:AD44" si="100">AB39-AC39</f>
        <v>0</v>
      </c>
      <c r="AE39" s="361">
        <f t="shared" ref="AE39:AE44" si="101">SUMIF($D$3:$AA$3,"Stromnetz - Summe",D39:AA39)</f>
        <v>0</v>
      </c>
      <c r="AF39" s="313"/>
      <c r="AG39" s="318">
        <f t="shared" ref="AG39:AG44" si="102">AE39-AF39</f>
        <v>0</v>
      </c>
      <c r="AH39" s="361">
        <f t="shared" ref="AH39:AH44" si="103">SUMIF($D$3:$AA$3,"Gasnetz - Summe",D39:AA39)</f>
        <v>0</v>
      </c>
      <c r="AI39" s="313"/>
      <c r="AJ39" s="318">
        <f t="shared" ref="AJ39:AJ44" si="104">AH39-AI39</f>
        <v>0</v>
      </c>
      <c r="AK39" s="361">
        <f t="shared" ref="AK39:AK44" si="105">SUMIF($D$2:$AA$2,"Hauptkostenstelle - 1. Schlüsselung",D39:AA39)</f>
        <v>0</v>
      </c>
      <c r="AL39" s="362">
        <f t="shared" ref="AL39:AL44" si="106">SUMIF($D$2:$AA$2,"Hauptkostenstelle - 2. Schlüsselung",D39:AA39)</f>
        <v>0</v>
      </c>
      <c r="AM39" s="362">
        <f t="shared" ref="AM39:AM44" si="107">SUMIF($D$2:$AA$2,"Hauptkostenstelle - ILV",D39:AA39)</f>
        <v>0</v>
      </c>
      <c r="AN39" s="361">
        <f t="shared" ref="AN39:AN44" si="108">SUMIF($D$3:$AA$3,"Stromnetz - 1. Schlüsselung",D39:AA39)</f>
        <v>0</v>
      </c>
      <c r="AO39" s="362">
        <f t="shared" ref="AO39:AO44" si="109">SUMIF($D$3:$AA$3,"Stromnetz - 2. Schlüsselung",D39:AA39)</f>
        <v>0</v>
      </c>
      <c r="AP39" s="362">
        <f t="shared" ref="AP39:AP44" si="110">SUMIF($D$3:$AA$3,"Stromnetz - ILV",D39:AA39)</f>
        <v>0</v>
      </c>
      <c r="AQ39" s="361">
        <f t="shared" ref="AQ39:AQ44" si="111">SUMIF($D$3:$AA$3,"Gasnetz - 1. Schlüsselung",D39:AA39)</f>
        <v>0</v>
      </c>
      <c r="AR39" s="362">
        <f t="shared" ref="AR39:AR44" si="112">SUMIF($D$3:$AA$3,"Gasnetz - 2. Schlüsselung",D39:AA39)</f>
        <v>0</v>
      </c>
      <c r="AS39" s="318">
        <f t="shared" ref="AS39:AS44" si="113">SUMIF($D$3:$AA$3,"Gasnetz - ILV",D39:AA39)</f>
        <v>0</v>
      </c>
    </row>
    <row r="40" spans="1:45" s="59" customFormat="1" ht="30" x14ac:dyDescent="0.2">
      <c r="A40" s="56">
        <f>ROW()</f>
        <v>40</v>
      </c>
      <c r="B40" s="58" t="s">
        <v>103</v>
      </c>
      <c r="C40" s="533" t="s">
        <v>423</v>
      </c>
      <c r="D40" s="361"/>
      <c r="E40" s="362"/>
      <c r="F40" s="313"/>
      <c r="G40" s="318">
        <f t="shared" si="93"/>
        <v>0</v>
      </c>
      <c r="H40" s="361"/>
      <c r="I40" s="362"/>
      <c r="J40" s="313"/>
      <c r="K40" s="318">
        <f t="shared" si="94"/>
        <v>0</v>
      </c>
      <c r="L40" s="361"/>
      <c r="M40" s="362"/>
      <c r="N40" s="313"/>
      <c r="O40" s="318">
        <f t="shared" si="95"/>
        <v>0</v>
      </c>
      <c r="P40" s="361"/>
      <c r="Q40" s="362"/>
      <c r="R40" s="313"/>
      <c r="S40" s="318">
        <f t="shared" si="96"/>
        <v>0</v>
      </c>
      <c r="T40" s="361"/>
      <c r="U40" s="362"/>
      <c r="V40" s="313"/>
      <c r="W40" s="318">
        <f t="shared" si="97"/>
        <v>0</v>
      </c>
      <c r="X40" s="361"/>
      <c r="Y40" s="362"/>
      <c r="Z40" s="313"/>
      <c r="AA40" s="372">
        <f t="shared" si="98"/>
        <v>0</v>
      </c>
      <c r="AB40" s="361">
        <f t="shared" si="99"/>
        <v>0</v>
      </c>
      <c r="AC40" s="362">
        <f>'BAB - 1. Schlüsselung'!W40</f>
        <v>0</v>
      </c>
      <c r="AD40" s="318">
        <f t="shared" si="100"/>
        <v>0</v>
      </c>
      <c r="AE40" s="361">
        <f t="shared" si="101"/>
        <v>0</v>
      </c>
      <c r="AF40" s="313"/>
      <c r="AG40" s="318">
        <f t="shared" si="102"/>
        <v>0</v>
      </c>
      <c r="AH40" s="361">
        <f t="shared" si="103"/>
        <v>0</v>
      </c>
      <c r="AI40" s="313"/>
      <c r="AJ40" s="318">
        <f t="shared" si="104"/>
        <v>0</v>
      </c>
      <c r="AK40" s="361">
        <f t="shared" si="105"/>
        <v>0</v>
      </c>
      <c r="AL40" s="362">
        <f t="shared" si="106"/>
        <v>0</v>
      </c>
      <c r="AM40" s="362">
        <f t="shared" si="107"/>
        <v>0</v>
      </c>
      <c r="AN40" s="361">
        <f t="shared" si="108"/>
        <v>0</v>
      </c>
      <c r="AO40" s="362">
        <f t="shared" si="109"/>
        <v>0</v>
      </c>
      <c r="AP40" s="362">
        <f t="shared" si="110"/>
        <v>0</v>
      </c>
      <c r="AQ40" s="361">
        <f t="shared" si="111"/>
        <v>0</v>
      </c>
      <c r="AR40" s="362">
        <f t="shared" si="112"/>
        <v>0</v>
      </c>
      <c r="AS40" s="318">
        <f t="shared" si="113"/>
        <v>0</v>
      </c>
    </row>
    <row r="41" spans="1:45" s="59" customFormat="1" ht="30" x14ac:dyDescent="0.2">
      <c r="A41" s="56">
        <f>ROW()</f>
        <v>41</v>
      </c>
      <c r="B41" s="58" t="s">
        <v>104</v>
      </c>
      <c r="C41" s="533" t="s">
        <v>502</v>
      </c>
      <c r="D41" s="361"/>
      <c r="E41" s="362"/>
      <c r="F41" s="313"/>
      <c r="G41" s="318">
        <f t="shared" si="93"/>
        <v>0</v>
      </c>
      <c r="H41" s="361"/>
      <c r="I41" s="362"/>
      <c r="J41" s="313"/>
      <c r="K41" s="318">
        <f t="shared" si="94"/>
        <v>0</v>
      </c>
      <c r="L41" s="361"/>
      <c r="M41" s="362"/>
      <c r="N41" s="313"/>
      <c r="O41" s="318">
        <f t="shared" si="95"/>
        <v>0</v>
      </c>
      <c r="P41" s="361"/>
      <c r="Q41" s="362"/>
      <c r="R41" s="313"/>
      <c r="S41" s="318">
        <f t="shared" si="96"/>
        <v>0</v>
      </c>
      <c r="T41" s="361"/>
      <c r="U41" s="362"/>
      <c r="V41" s="313"/>
      <c r="W41" s="318">
        <f t="shared" si="97"/>
        <v>0</v>
      </c>
      <c r="X41" s="361"/>
      <c r="Y41" s="362"/>
      <c r="Z41" s="313"/>
      <c r="AA41" s="372">
        <f t="shared" si="98"/>
        <v>0</v>
      </c>
      <c r="AB41" s="361">
        <f t="shared" si="99"/>
        <v>0</v>
      </c>
      <c r="AC41" s="362">
        <f>'BAB - 1. Schlüsselung'!W41</f>
        <v>0</v>
      </c>
      <c r="AD41" s="318">
        <f t="shared" si="100"/>
        <v>0</v>
      </c>
      <c r="AE41" s="361">
        <f t="shared" si="101"/>
        <v>0</v>
      </c>
      <c r="AF41" s="313"/>
      <c r="AG41" s="318">
        <f t="shared" si="102"/>
        <v>0</v>
      </c>
      <c r="AH41" s="361">
        <f t="shared" si="103"/>
        <v>0</v>
      </c>
      <c r="AI41" s="313"/>
      <c r="AJ41" s="318">
        <f t="shared" si="104"/>
        <v>0</v>
      </c>
      <c r="AK41" s="361">
        <f t="shared" si="105"/>
        <v>0</v>
      </c>
      <c r="AL41" s="362">
        <f t="shared" si="106"/>
        <v>0</v>
      </c>
      <c r="AM41" s="362">
        <f t="shared" si="107"/>
        <v>0</v>
      </c>
      <c r="AN41" s="361">
        <f t="shared" si="108"/>
        <v>0</v>
      </c>
      <c r="AO41" s="362">
        <f t="shared" si="109"/>
        <v>0</v>
      </c>
      <c r="AP41" s="362">
        <f t="shared" si="110"/>
        <v>0</v>
      </c>
      <c r="AQ41" s="361">
        <f t="shared" si="111"/>
        <v>0</v>
      </c>
      <c r="AR41" s="362">
        <f t="shared" si="112"/>
        <v>0</v>
      </c>
      <c r="AS41" s="318">
        <f t="shared" si="113"/>
        <v>0</v>
      </c>
    </row>
    <row r="42" spans="1:45" s="59" customFormat="1" ht="30" x14ac:dyDescent="0.2">
      <c r="A42" s="56">
        <f>ROW()</f>
        <v>42</v>
      </c>
      <c r="B42" s="58" t="s">
        <v>424</v>
      </c>
      <c r="C42" s="533" t="s">
        <v>425</v>
      </c>
      <c r="D42" s="361"/>
      <c r="E42" s="362"/>
      <c r="F42" s="313"/>
      <c r="G42" s="318">
        <f t="shared" si="93"/>
        <v>0</v>
      </c>
      <c r="H42" s="361"/>
      <c r="I42" s="362"/>
      <c r="J42" s="313"/>
      <c r="K42" s="318">
        <f t="shared" si="94"/>
        <v>0</v>
      </c>
      <c r="L42" s="361"/>
      <c r="M42" s="362"/>
      <c r="N42" s="313"/>
      <c r="O42" s="318">
        <f t="shared" si="95"/>
        <v>0</v>
      </c>
      <c r="P42" s="361"/>
      <c r="Q42" s="362"/>
      <c r="R42" s="313"/>
      <c r="S42" s="318">
        <f t="shared" si="96"/>
        <v>0</v>
      </c>
      <c r="T42" s="361"/>
      <c r="U42" s="362"/>
      <c r="V42" s="313"/>
      <c r="W42" s="318">
        <f t="shared" si="97"/>
        <v>0</v>
      </c>
      <c r="X42" s="361"/>
      <c r="Y42" s="362"/>
      <c r="Z42" s="313"/>
      <c r="AA42" s="372">
        <f t="shared" si="98"/>
        <v>0</v>
      </c>
      <c r="AB42" s="361">
        <f t="shared" si="99"/>
        <v>0</v>
      </c>
      <c r="AC42" s="362">
        <f>'BAB - 1. Schlüsselung'!W42</f>
        <v>0</v>
      </c>
      <c r="AD42" s="318">
        <f t="shared" si="100"/>
        <v>0</v>
      </c>
      <c r="AE42" s="361">
        <f t="shared" si="101"/>
        <v>0</v>
      </c>
      <c r="AF42" s="313"/>
      <c r="AG42" s="318">
        <f t="shared" si="102"/>
        <v>0</v>
      </c>
      <c r="AH42" s="361">
        <f t="shared" si="103"/>
        <v>0</v>
      </c>
      <c r="AI42" s="313"/>
      <c r="AJ42" s="318">
        <f t="shared" si="104"/>
        <v>0</v>
      </c>
      <c r="AK42" s="361">
        <f t="shared" si="105"/>
        <v>0</v>
      </c>
      <c r="AL42" s="362">
        <f t="shared" si="106"/>
        <v>0</v>
      </c>
      <c r="AM42" s="362">
        <f t="shared" si="107"/>
        <v>0</v>
      </c>
      <c r="AN42" s="361">
        <f t="shared" si="108"/>
        <v>0</v>
      </c>
      <c r="AO42" s="362">
        <f t="shared" si="109"/>
        <v>0</v>
      </c>
      <c r="AP42" s="362">
        <f t="shared" si="110"/>
        <v>0</v>
      </c>
      <c r="AQ42" s="361">
        <f t="shared" si="111"/>
        <v>0</v>
      </c>
      <c r="AR42" s="362">
        <f t="shared" si="112"/>
        <v>0</v>
      </c>
      <c r="AS42" s="318">
        <f t="shared" si="113"/>
        <v>0</v>
      </c>
    </row>
    <row r="43" spans="1:45" s="59" customFormat="1" ht="45" x14ac:dyDescent="0.2">
      <c r="A43" s="56">
        <f>ROW()</f>
        <v>43</v>
      </c>
      <c r="B43" s="57" t="s">
        <v>426</v>
      </c>
      <c r="C43" s="533" t="s">
        <v>20</v>
      </c>
      <c r="D43" s="361"/>
      <c r="E43" s="362"/>
      <c r="F43" s="313"/>
      <c r="G43" s="318">
        <f t="shared" si="93"/>
        <v>0</v>
      </c>
      <c r="H43" s="361"/>
      <c r="I43" s="362"/>
      <c r="J43" s="313"/>
      <c r="K43" s="318">
        <f t="shared" si="94"/>
        <v>0</v>
      </c>
      <c r="L43" s="361"/>
      <c r="M43" s="362"/>
      <c r="N43" s="313"/>
      <c r="O43" s="318">
        <f t="shared" si="95"/>
        <v>0</v>
      </c>
      <c r="P43" s="361"/>
      <c r="Q43" s="362"/>
      <c r="R43" s="313"/>
      <c r="S43" s="318">
        <f t="shared" si="96"/>
        <v>0</v>
      </c>
      <c r="T43" s="361"/>
      <c r="U43" s="362"/>
      <c r="V43" s="313"/>
      <c r="W43" s="318">
        <f t="shared" si="97"/>
        <v>0</v>
      </c>
      <c r="X43" s="361"/>
      <c r="Y43" s="362"/>
      <c r="Z43" s="313"/>
      <c r="AA43" s="372">
        <f t="shared" si="98"/>
        <v>0</v>
      </c>
      <c r="AB43" s="361">
        <f t="shared" si="99"/>
        <v>0</v>
      </c>
      <c r="AC43" s="362">
        <f>'BAB - 1. Schlüsselung'!W43</f>
        <v>0</v>
      </c>
      <c r="AD43" s="318">
        <f t="shared" si="100"/>
        <v>0</v>
      </c>
      <c r="AE43" s="361">
        <f t="shared" si="101"/>
        <v>0</v>
      </c>
      <c r="AF43" s="313"/>
      <c r="AG43" s="318">
        <f t="shared" si="102"/>
        <v>0</v>
      </c>
      <c r="AH43" s="361">
        <f t="shared" si="103"/>
        <v>0</v>
      </c>
      <c r="AI43" s="313"/>
      <c r="AJ43" s="318">
        <f t="shared" si="104"/>
        <v>0</v>
      </c>
      <c r="AK43" s="361">
        <f t="shared" si="105"/>
        <v>0</v>
      </c>
      <c r="AL43" s="362">
        <f t="shared" si="106"/>
        <v>0</v>
      </c>
      <c r="AM43" s="362">
        <f t="shared" si="107"/>
        <v>0</v>
      </c>
      <c r="AN43" s="361">
        <f t="shared" si="108"/>
        <v>0</v>
      </c>
      <c r="AO43" s="362">
        <f t="shared" si="109"/>
        <v>0</v>
      </c>
      <c r="AP43" s="362">
        <f t="shared" si="110"/>
        <v>0</v>
      </c>
      <c r="AQ43" s="361">
        <f t="shared" si="111"/>
        <v>0</v>
      </c>
      <c r="AR43" s="362">
        <f t="shared" si="112"/>
        <v>0</v>
      </c>
      <c r="AS43" s="318">
        <f t="shared" si="113"/>
        <v>0</v>
      </c>
    </row>
    <row r="44" spans="1:45" s="59" customFormat="1" x14ac:dyDescent="0.2">
      <c r="A44" s="56">
        <f>ROW()</f>
        <v>44</v>
      </c>
      <c r="B44" s="58" t="s">
        <v>427</v>
      </c>
      <c r="C44" s="533" t="s">
        <v>14</v>
      </c>
      <c r="D44" s="361"/>
      <c r="E44" s="362"/>
      <c r="F44" s="313"/>
      <c r="G44" s="318">
        <f t="shared" si="93"/>
        <v>0</v>
      </c>
      <c r="H44" s="361"/>
      <c r="I44" s="362"/>
      <c r="J44" s="313"/>
      <c r="K44" s="318">
        <f t="shared" si="94"/>
        <v>0</v>
      </c>
      <c r="L44" s="361"/>
      <c r="M44" s="362"/>
      <c r="N44" s="313"/>
      <c r="O44" s="318">
        <f t="shared" si="95"/>
        <v>0</v>
      </c>
      <c r="P44" s="361"/>
      <c r="Q44" s="362"/>
      <c r="R44" s="313"/>
      <c r="S44" s="318">
        <f t="shared" si="96"/>
        <v>0</v>
      </c>
      <c r="T44" s="361"/>
      <c r="U44" s="362"/>
      <c r="V44" s="313"/>
      <c r="W44" s="318">
        <f t="shared" si="97"/>
        <v>0</v>
      </c>
      <c r="X44" s="361"/>
      <c r="Y44" s="362"/>
      <c r="Z44" s="313"/>
      <c r="AA44" s="372">
        <f t="shared" si="98"/>
        <v>0</v>
      </c>
      <c r="AB44" s="361">
        <f t="shared" si="99"/>
        <v>0</v>
      </c>
      <c r="AC44" s="362">
        <f>'BAB - 1. Schlüsselung'!W44</f>
        <v>0</v>
      </c>
      <c r="AD44" s="318">
        <f t="shared" si="100"/>
        <v>0</v>
      </c>
      <c r="AE44" s="361">
        <f t="shared" si="101"/>
        <v>0</v>
      </c>
      <c r="AF44" s="313"/>
      <c r="AG44" s="318">
        <f t="shared" si="102"/>
        <v>0</v>
      </c>
      <c r="AH44" s="361">
        <f t="shared" si="103"/>
        <v>0</v>
      </c>
      <c r="AI44" s="313"/>
      <c r="AJ44" s="318">
        <f t="shared" si="104"/>
        <v>0</v>
      </c>
      <c r="AK44" s="361">
        <f t="shared" si="105"/>
        <v>0</v>
      </c>
      <c r="AL44" s="362">
        <f t="shared" si="106"/>
        <v>0</v>
      </c>
      <c r="AM44" s="362">
        <f t="shared" si="107"/>
        <v>0</v>
      </c>
      <c r="AN44" s="361">
        <f t="shared" si="108"/>
        <v>0</v>
      </c>
      <c r="AO44" s="362">
        <f t="shared" si="109"/>
        <v>0</v>
      </c>
      <c r="AP44" s="362">
        <f t="shared" si="110"/>
        <v>0</v>
      </c>
      <c r="AQ44" s="361">
        <f t="shared" si="111"/>
        <v>0</v>
      </c>
      <c r="AR44" s="362">
        <f t="shared" si="112"/>
        <v>0</v>
      </c>
      <c r="AS44" s="318">
        <f t="shared" si="113"/>
        <v>0</v>
      </c>
    </row>
    <row r="45" spans="1:45" s="55" customFormat="1" ht="15.75" x14ac:dyDescent="0.25">
      <c r="A45" s="56">
        <f>ROW()</f>
        <v>45</v>
      </c>
      <c r="B45" s="60" t="s">
        <v>35</v>
      </c>
      <c r="C45" s="532" t="s">
        <v>105</v>
      </c>
      <c r="D45" s="354"/>
      <c r="E45" s="355"/>
      <c r="F45" s="357">
        <f>F46+SUM(F51:F60)</f>
        <v>0</v>
      </c>
      <c r="G45" s="319">
        <f>G46+SUM(G51:G60)</f>
        <v>0</v>
      </c>
      <c r="H45" s="354"/>
      <c r="I45" s="355"/>
      <c r="J45" s="357">
        <f>J46+SUM(J51:J60)</f>
        <v>0</v>
      </c>
      <c r="K45" s="319">
        <f>K46+SUM(K51:K60)</f>
        <v>0</v>
      </c>
      <c r="L45" s="354"/>
      <c r="M45" s="355"/>
      <c r="N45" s="357">
        <f>N46+SUM(N51:N60)</f>
        <v>0</v>
      </c>
      <c r="O45" s="319">
        <f>O46+SUM(O51:O60)</f>
        <v>0</v>
      </c>
      <c r="P45" s="354"/>
      <c r="Q45" s="355"/>
      <c r="R45" s="357">
        <f>R46+SUM(R51:R60)</f>
        <v>0</v>
      </c>
      <c r="S45" s="319">
        <f>S46+SUM(S51:S60)</f>
        <v>0</v>
      </c>
      <c r="T45" s="354"/>
      <c r="U45" s="355"/>
      <c r="V45" s="357">
        <f>V46+SUM(V51:V60)</f>
        <v>0</v>
      </c>
      <c r="W45" s="319">
        <f>W46+SUM(W51:W60)</f>
        <v>0</v>
      </c>
      <c r="X45" s="354"/>
      <c r="Y45" s="355"/>
      <c r="Z45" s="357">
        <f t="shared" ref="Z45:AS45" si="114">Z46+SUM(Z51:Z60)</f>
        <v>0</v>
      </c>
      <c r="AA45" s="371">
        <f t="shared" si="114"/>
        <v>0</v>
      </c>
      <c r="AB45" s="354">
        <f t="shared" si="114"/>
        <v>0</v>
      </c>
      <c r="AC45" s="355">
        <f t="shared" si="114"/>
        <v>0</v>
      </c>
      <c r="AD45" s="319">
        <f t="shared" si="114"/>
        <v>0</v>
      </c>
      <c r="AE45" s="354">
        <f t="shared" si="114"/>
        <v>0</v>
      </c>
      <c r="AF45" s="357">
        <f t="shared" si="114"/>
        <v>0</v>
      </c>
      <c r="AG45" s="319">
        <f t="shared" si="114"/>
        <v>0</v>
      </c>
      <c r="AH45" s="354">
        <f t="shared" si="114"/>
        <v>0</v>
      </c>
      <c r="AI45" s="357">
        <f t="shared" si="114"/>
        <v>0</v>
      </c>
      <c r="AJ45" s="319">
        <f t="shared" si="114"/>
        <v>0</v>
      </c>
      <c r="AK45" s="354">
        <f t="shared" si="114"/>
        <v>0</v>
      </c>
      <c r="AL45" s="355">
        <f t="shared" si="114"/>
        <v>0</v>
      </c>
      <c r="AM45" s="355">
        <f t="shared" si="114"/>
        <v>0</v>
      </c>
      <c r="AN45" s="354">
        <f t="shared" si="114"/>
        <v>0</v>
      </c>
      <c r="AO45" s="355">
        <f t="shared" si="114"/>
        <v>0</v>
      </c>
      <c r="AP45" s="355">
        <f t="shared" si="114"/>
        <v>0</v>
      </c>
      <c r="AQ45" s="354">
        <f t="shared" si="114"/>
        <v>0</v>
      </c>
      <c r="AR45" s="355">
        <f t="shared" si="114"/>
        <v>0</v>
      </c>
      <c r="AS45" s="319">
        <f t="shared" si="114"/>
        <v>0</v>
      </c>
    </row>
    <row r="46" spans="1:45" s="59" customFormat="1" ht="30" x14ac:dyDescent="0.2">
      <c r="A46" s="56">
        <f>ROW()</f>
        <v>46</v>
      </c>
      <c r="B46" s="58" t="s">
        <v>106</v>
      </c>
      <c r="C46" s="533" t="s">
        <v>19</v>
      </c>
      <c r="D46" s="361"/>
      <c r="E46" s="362"/>
      <c r="F46" s="353">
        <f>SUM(F47:F50)</f>
        <v>0</v>
      </c>
      <c r="G46" s="318">
        <f>SUM(G47:G50)</f>
        <v>0</v>
      </c>
      <c r="H46" s="361"/>
      <c r="I46" s="362"/>
      <c r="J46" s="353">
        <f>SUM(J47:J50)</f>
        <v>0</v>
      </c>
      <c r="K46" s="318">
        <f>SUM(K47:K50)</f>
        <v>0</v>
      </c>
      <c r="L46" s="361"/>
      <c r="M46" s="362"/>
      <c r="N46" s="353">
        <f>SUM(N47:N50)</f>
        <v>0</v>
      </c>
      <c r="O46" s="318">
        <f>SUM(O47:O50)</f>
        <v>0</v>
      </c>
      <c r="P46" s="361"/>
      <c r="Q46" s="362"/>
      <c r="R46" s="353">
        <f>SUM(R47:R50)</f>
        <v>0</v>
      </c>
      <c r="S46" s="318">
        <f>SUM(S47:S50)</f>
        <v>0</v>
      </c>
      <c r="T46" s="361"/>
      <c r="U46" s="362"/>
      <c r="V46" s="353">
        <f>SUM(V47:V50)</f>
        <v>0</v>
      </c>
      <c r="W46" s="318">
        <f>SUM(W47:W50)</f>
        <v>0</v>
      </c>
      <c r="X46" s="361"/>
      <c r="Y46" s="362"/>
      <c r="Z46" s="353">
        <f>SUM(Z47:Z50)</f>
        <v>0</v>
      </c>
      <c r="AA46" s="372">
        <f>SUM(AA47:AA50)</f>
        <v>0</v>
      </c>
      <c r="AB46" s="361">
        <f t="shared" ref="AB46:AC46" si="115">SUM(AB47:AB50)</f>
        <v>0</v>
      </c>
      <c r="AC46" s="362">
        <f t="shared" si="115"/>
        <v>0</v>
      </c>
      <c r="AD46" s="318">
        <f t="shared" ref="AD46:AJ46" si="116">SUM(AD47:AD50)</f>
        <v>0</v>
      </c>
      <c r="AE46" s="361">
        <f t="shared" si="116"/>
        <v>0</v>
      </c>
      <c r="AF46" s="353">
        <f t="shared" si="116"/>
        <v>0</v>
      </c>
      <c r="AG46" s="318">
        <f t="shared" si="116"/>
        <v>0</v>
      </c>
      <c r="AH46" s="361">
        <f t="shared" si="116"/>
        <v>0</v>
      </c>
      <c r="AI46" s="353">
        <f t="shared" si="116"/>
        <v>0</v>
      </c>
      <c r="AJ46" s="318">
        <f t="shared" si="116"/>
        <v>0</v>
      </c>
      <c r="AK46" s="361">
        <f t="shared" ref="AK46:AS46" si="117">SUM(AK47:AK50)</f>
        <v>0</v>
      </c>
      <c r="AL46" s="362">
        <f t="shared" si="117"/>
        <v>0</v>
      </c>
      <c r="AM46" s="362">
        <f t="shared" si="117"/>
        <v>0</v>
      </c>
      <c r="AN46" s="361">
        <f t="shared" si="117"/>
        <v>0</v>
      </c>
      <c r="AO46" s="362">
        <f t="shared" si="117"/>
        <v>0</v>
      </c>
      <c r="AP46" s="362">
        <f t="shared" si="117"/>
        <v>0</v>
      </c>
      <c r="AQ46" s="361">
        <f t="shared" si="117"/>
        <v>0</v>
      </c>
      <c r="AR46" s="362">
        <f t="shared" si="117"/>
        <v>0</v>
      </c>
      <c r="AS46" s="318">
        <f t="shared" si="117"/>
        <v>0</v>
      </c>
    </row>
    <row r="47" spans="1:45" s="59" customFormat="1" ht="30" x14ac:dyDescent="0.2">
      <c r="A47" s="56">
        <f>ROW()</f>
        <v>47</v>
      </c>
      <c r="B47" s="57" t="s">
        <v>107</v>
      </c>
      <c r="C47" s="533" t="s">
        <v>518</v>
      </c>
      <c r="D47" s="361"/>
      <c r="E47" s="362"/>
      <c r="F47" s="313"/>
      <c r="G47" s="318">
        <f>D47+E47+F47</f>
        <v>0</v>
      </c>
      <c r="H47" s="361"/>
      <c r="I47" s="362"/>
      <c r="J47" s="313"/>
      <c r="K47" s="318">
        <f t="shared" ref="K47:K60" si="118">H47+I47+J47</f>
        <v>0</v>
      </c>
      <c r="L47" s="361"/>
      <c r="M47" s="362"/>
      <c r="N47" s="313"/>
      <c r="O47" s="318">
        <f t="shared" ref="O47:O60" si="119">L47+M47+N47</f>
        <v>0</v>
      </c>
      <c r="P47" s="361"/>
      <c r="Q47" s="362"/>
      <c r="R47" s="313"/>
      <c r="S47" s="318">
        <f t="shared" ref="S47:S60" si="120">P47+Q47+R47</f>
        <v>0</v>
      </c>
      <c r="T47" s="361"/>
      <c r="U47" s="362"/>
      <c r="V47" s="313"/>
      <c r="W47" s="318">
        <f t="shared" ref="W47:W60" si="121">T47+U47+V47</f>
        <v>0</v>
      </c>
      <c r="X47" s="361"/>
      <c r="Y47" s="362"/>
      <c r="Z47" s="313"/>
      <c r="AA47" s="372">
        <f t="shared" ref="AA47:AA60" si="122">X47+Y47+Z47</f>
        <v>0</v>
      </c>
      <c r="AB47" s="361">
        <f t="shared" ref="AB47:AB60" si="123">SUMIF($D$2:$AA$2,"Hauptkostenstelle - Summe",D47:AA47)</f>
        <v>0</v>
      </c>
      <c r="AC47" s="362">
        <f>'BAB - 1. Schlüsselung'!W47</f>
        <v>0</v>
      </c>
      <c r="AD47" s="318">
        <f t="shared" ref="AD47:AD60" si="124">AB47-AC47</f>
        <v>0</v>
      </c>
      <c r="AE47" s="361">
        <f t="shared" ref="AE47:AE60" si="125">SUMIF($D$3:$AA$3,"Stromnetz - Summe",D47:AA47)</f>
        <v>0</v>
      </c>
      <c r="AF47" s="313"/>
      <c r="AG47" s="318">
        <f t="shared" ref="AG47:AG60" si="126">AE47-AF47</f>
        <v>0</v>
      </c>
      <c r="AH47" s="361">
        <f t="shared" ref="AH47:AH60" si="127">SUMIF($D$3:$AA$3,"Gasnetz - Summe",D47:AA47)</f>
        <v>0</v>
      </c>
      <c r="AI47" s="313"/>
      <c r="AJ47" s="318">
        <f t="shared" ref="AJ47:AJ60" si="128">AH47-AI47</f>
        <v>0</v>
      </c>
      <c r="AK47" s="361">
        <f t="shared" ref="AK47:AK60" si="129">SUMIF($D$2:$AA$2,"Hauptkostenstelle - 1. Schlüsselung",D47:AA47)</f>
        <v>0</v>
      </c>
      <c r="AL47" s="362">
        <f t="shared" ref="AL47:AL60" si="130">SUMIF($D$2:$AA$2,"Hauptkostenstelle - 2. Schlüsselung",D47:AA47)</f>
        <v>0</v>
      </c>
      <c r="AM47" s="362">
        <f t="shared" ref="AM47:AM60" si="131">SUMIF($D$2:$AA$2,"Hauptkostenstelle - ILV",D47:AA47)</f>
        <v>0</v>
      </c>
      <c r="AN47" s="361">
        <f t="shared" ref="AN47:AN60" si="132">SUMIF($D$3:$AA$3,"Stromnetz - 1. Schlüsselung",D47:AA47)</f>
        <v>0</v>
      </c>
      <c r="AO47" s="362">
        <f t="shared" ref="AO47:AO60" si="133">SUMIF($D$3:$AA$3,"Stromnetz - 2. Schlüsselung",D47:AA47)</f>
        <v>0</v>
      </c>
      <c r="AP47" s="362">
        <f t="shared" ref="AP47:AP60" si="134">SUMIF($D$3:$AA$3,"Stromnetz - ILV",D47:AA47)</f>
        <v>0</v>
      </c>
      <c r="AQ47" s="361">
        <f t="shared" ref="AQ47:AQ60" si="135">SUMIF($D$3:$AA$3,"Gasnetz - 1. Schlüsselung",D47:AA47)</f>
        <v>0</v>
      </c>
      <c r="AR47" s="362">
        <f t="shared" ref="AR47:AR60" si="136">SUMIF($D$3:$AA$3,"Gasnetz - 2. Schlüsselung",D47:AA47)</f>
        <v>0</v>
      </c>
      <c r="AS47" s="318">
        <f t="shared" ref="AS47:AS60" si="137">SUMIF($D$3:$AA$3,"Gasnetz - ILV",D47:AA47)</f>
        <v>0</v>
      </c>
    </row>
    <row r="48" spans="1:45" s="59" customFormat="1" x14ac:dyDescent="0.2">
      <c r="A48" s="56">
        <f>ROW()</f>
        <v>48</v>
      </c>
      <c r="B48" s="57" t="s">
        <v>108</v>
      </c>
      <c r="C48" s="533" t="s">
        <v>109</v>
      </c>
      <c r="D48" s="361"/>
      <c r="E48" s="362"/>
      <c r="F48" s="313"/>
      <c r="G48" s="318">
        <f>D48+E48+F48</f>
        <v>0</v>
      </c>
      <c r="H48" s="361"/>
      <c r="I48" s="362"/>
      <c r="J48" s="313"/>
      <c r="K48" s="318">
        <f t="shared" ref="K48" si="138">H48+I48+J48</f>
        <v>0</v>
      </c>
      <c r="L48" s="361"/>
      <c r="M48" s="362"/>
      <c r="N48" s="313"/>
      <c r="O48" s="318">
        <f t="shared" ref="O48" si="139">L48+M48+N48</f>
        <v>0</v>
      </c>
      <c r="P48" s="361"/>
      <c r="Q48" s="362"/>
      <c r="R48" s="313"/>
      <c r="S48" s="318">
        <f t="shared" ref="S48" si="140">P48+Q48+R48</f>
        <v>0</v>
      </c>
      <c r="T48" s="361"/>
      <c r="U48" s="362"/>
      <c r="V48" s="313"/>
      <c r="W48" s="318">
        <f t="shared" ref="W48" si="141">T48+U48+V48</f>
        <v>0</v>
      </c>
      <c r="X48" s="361"/>
      <c r="Y48" s="362"/>
      <c r="Z48" s="313"/>
      <c r="AA48" s="372">
        <f t="shared" ref="AA48" si="142">X48+Y48+Z48</f>
        <v>0</v>
      </c>
      <c r="AB48" s="361">
        <f t="shared" ref="AB48" si="143">SUMIF($D$2:$AA$2,"Hauptkostenstelle - Summe",D48:AA48)</f>
        <v>0</v>
      </c>
      <c r="AC48" s="362">
        <f>'BAB - 1. Schlüsselung'!W47</f>
        <v>0</v>
      </c>
      <c r="AD48" s="318">
        <f t="shared" ref="AD48" si="144">AB48-AC48</f>
        <v>0</v>
      </c>
      <c r="AE48" s="361">
        <f t="shared" ref="AE48" si="145">SUMIF($D$3:$AA$3,"Stromnetz - Summe",D48:AA48)</f>
        <v>0</v>
      </c>
      <c r="AF48" s="313"/>
      <c r="AG48" s="318">
        <f t="shared" ref="AG48" si="146">AE48-AF48</f>
        <v>0</v>
      </c>
      <c r="AH48" s="361">
        <f t="shared" ref="AH48" si="147">SUMIF($D$3:$AA$3,"Gasnetz - Summe",D48:AA48)</f>
        <v>0</v>
      </c>
      <c r="AI48" s="313"/>
      <c r="AJ48" s="318">
        <f t="shared" ref="AJ48" si="148">AH48-AI48</f>
        <v>0</v>
      </c>
      <c r="AK48" s="361">
        <f t="shared" ref="AK48" si="149">SUMIF($D$2:$AA$2,"Hauptkostenstelle - 1. Schlüsselung",D48:AA48)</f>
        <v>0</v>
      </c>
      <c r="AL48" s="362">
        <f t="shared" ref="AL48" si="150">SUMIF($D$2:$AA$2,"Hauptkostenstelle - 2. Schlüsselung",D48:AA48)</f>
        <v>0</v>
      </c>
      <c r="AM48" s="362">
        <f t="shared" ref="AM48" si="151">SUMIF($D$2:$AA$2,"Hauptkostenstelle - ILV",D48:AA48)</f>
        <v>0</v>
      </c>
      <c r="AN48" s="361">
        <f t="shared" ref="AN48" si="152">SUMIF($D$3:$AA$3,"Stromnetz - 1. Schlüsselung",D48:AA48)</f>
        <v>0</v>
      </c>
      <c r="AO48" s="362">
        <f t="shared" ref="AO48" si="153">SUMIF($D$3:$AA$3,"Stromnetz - 2. Schlüsselung",D48:AA48)</f>
        <v>0</v>
      </c>
      <c r="AP48" s="362">
        <f t="shared" ref="AP48" si="154">SUMIF($D$3:$AA$3,"Stromnetz - ILV",D48:AA48)</f>
        <v>0</v>
      </c>
      <c r="AQ48" s="361">
        <f t="shared" ref="AQ48" si="155">SUMIF($D$3:$AA$3,"Gasnetz - 1. Schlüsselung",D48:AA48)</f>
        <v>0</v>
      </c>
      <c r="AR48" s="362">
        <f t="shared" ref="AR48" si="156">SUMIF($D$3:$AA$3,"Gasnetz - 2. Schlüsselung",D48:AA48)</f>
        <v>0</v>
      </c>
      <c r="AS48" s="318">
        <f t="shared" ref="AS48" si="157">SUMIF($D$3:$AA$3,"Gasnetz - ILV",D48:AA48)</f>
        <v>0</v>
      </c>
    </row>
    <row r="49" spans="1:45" s="59" customFormat="1" ht="45" x14ac:dyDescent="0.2">
      <c r="A49" s="56">
        <f>ROW()</f>
        <v>49</v>
      </c>
      <c r="B49" s="57" t="s">
        <v>110</v>
      </c>
      <c r="C49" s="533" t="s">
        <v>428</v>
      </c>
      <c r="D49" s="361"/>
      <c r="E49" s="362"/>
      <c r="F49" s="313"/>
      <c r="G49" s="318">
        <f>D49+E49+F49</f>
        <v>0</v>
      </c>
      <c r="H49" s="361"/>
      <c r="I49" s="362"/>
      <c r="J49" s="313"/>
      <c r="K49" s="318">
        <f t="shared" si="118"/>
        <v>0</v>
      </c>
      <c r="L49" s="361"/>
      <c r="M49" s="362"/>
      <c r="N49" s="313"/>
      <c r="O49" s="318">
        <f t="shared" si="119"/>
        <v>0</v>
      </c>
      <c r="P49" s="361"/>
      <c r="Q49" s="362"/>
      <c r="R49" s="313"/>
      <c r="S49" s="318">
        <f t="shared" si="120"/>
        <v>0</v>
      </c>
      <c r="T49" s="361"/>
      <c r="U49" s="362"/>
      <c r="V49" s="313"/>
      <c r="W49" s="318">
        <f t="shared" si="121"/>
        <v>0</v>
      </c>
      <c r="X49" s="361"/>
      <c r="Y49" s="362"/>
      <c r="Z49" s="313"/>
      <c r="AA49" s="372">
        <f t="shared" si="122"/>
        <v>0</v>
      </c>
      <c r="AB49" s="361">
        <f t="shared" si="123"/>
        <v>0</v>
      </c>
      <c r="AC49" s="362">
        <f>'BAB - 1. Schlüsselung'!W48</f>
        <v>0</v>
      </c>
      <c r="AD49" s="318">
        <f t="shared" si="124"/>
        <v>0</v>
      </c>
      <c r="AE49" s="361">
        <f t="shared" si="125"/>
        <v>0</v>
      </c>
      <c r="AF49" s="313"/>
      <c r="AG49" s="318">
        <f t="shared" si="126"/>
        <v>0</v>
      </c>
      <c r="AH49" s="361">
        <f t="shared" si="127"/>
        <v>0</v>
      </c>
      <c r="AI49" s="313"/>
      <c r="AJ49" s="318">
        <f t="shared" si="128"/>
        <v>0</v>
      </c>
      <c r="AK49" s="361">
        <f t="shared" si="129"/>
        <v>0</v>
      </c>
      <c r="AL49" s="362">
        <f t="shared" si="130"/>
        <v>0</v>
      </c>
      <c r="AM49" s="362">
        <f t="shared" si="131"/>
        <v>0</v>
      </c>
      <c r="AN49" s="361">
        <f t="shared" si="132"/>
        <v>0</v>
      </c>
      <c r="AO49" s="362">
        <f t="shared" si="133"/>
        <v>0</v>
      </c>
      <c r="AP49" s="362">
        <f t="shared" si="134"/>
        <v>0</v>
      </c>
      <c r="AQ49" s="361">
        <f t="shared" si="135"/>
        <v>0</v>
      </c>
      <c r="AR49" s="362">
        <f t="shared" si="136"/>
        <v>0</v>
      </c>
      <c r="AS49" s="318">
        <f t="shared" si="137"/>
        <v>0</v>
      </c>
    </row>
    <row r="50" spans="1:45" s="59" customFormat="1" x14ac:dyDescent="0.2">
      <c r="A50" s="56">
        <f>ROW()</f>
        <v>50</v>
      </c>
      <c r="B50" s="57" t="s">
        <v>520</v>
      </c>
      <c r="C50" s="533" t="s">
        <v>519</v>
      </c>
      <c r="D50" s="361"/>
      <c r="E50" s="362"/>
      <c r="F50" s="313"/>
      <c r="G50" s="318">
        <f>D50+E50+F50</f>
        <v>0</v>
      </c>
      <c r="H50" s="361"/>
      <c r="I50" s="362"/>
      <c r="J50" s="313"/>
      <c r="K50" s="318">
        <f t="shared" si="118"/>
        <v>0</v>
      </c>
      <c r="L50" s="361"/>
      <c r="M50" s="362"/>
      <c r="N50" s="313"/>
      <c r="O50" s="318">
        <f t="shared" si="119"/>
        <v>0</v>
      </c>
      <c r="P50" s="361"/>
      <c r="Q50" s="362"/>
      <c r="R50" s="313"/>
      <c r="S50" s="318">
        <f t="shared" si="120"/>
        <v>0</v>
      </c>
      <c r="T50" s="361"/>
      <c r="U50" s="362"/>
      <c r="V50" s="313"/>
      <c r="W50" s="318">
        <f t="shared" si="121"/>
        <v>0</v>
      </c>
      <c r="X50" s="361"/>
      <c r="Y50" s="362"/>
      <c r="Z50" s="313"/>
      <c r="AA50" s="372">
        <f t="shared" si="122"/>
        <v>0</v>
      </c>
      <c r="AB50" s="361">
        <f t="shared" si="123"/>
        <v>0</v>
      </c>
      <c r="AC50" s="362">
        <f>'BAB - 1. Schlüsselung'!W50</f>
        <v>0</v>
      </c>
      <c r="AD50" s="318">
        <f t="shared" si="124"/>
        <v>0</v>
      </c>
      <c r="AE50" s="361">
        <f t="shared" si="125"/>
        <v>0</v>
      </c>
      <c r="AF50" s="313"/>
      <c r="AG50" s="318">
        <f t="shared" si="126"/>
        <v>0</v>
      </c>
      <c r="AH50" s="361">
        <f t="shared" si="127"/>
        <v>0</v>
      </c>
      <c r="AI50" s="313"/>
      <c r="AJ50" s="318">
        <f t="shared" si="128"/>
        <v>0</v>
      </c>
      <c r="AK50" s="361">
        <f t="shared" si="129"/>
        <v>0</v>
      </c>
      <c r="AL50" s="362">
        <f t="shared" si="130"/>
        <v>0</v>
      </c>
      <c r="AM50" s="362">
        <f t="shared" si="131"/>
        <v>0</v>
      </c>
      <c r="AN50" s="361">
        <f t="shared" si="132"/>
        <v>0</v>
      </c>
      <c r="AO50" s="362">
        <f t="shared" si="133"/>
        <v>0</v>
      </c>
      <c r="AP50" s="362">
        <f t="shared" si="134"/>
        <v>0</v>
      </c>
      <c r="AQ50" s="361">
        <f t="shared" si="135"/>
        <v>0</v>
      </c>
      <c r="AR50" s="362">
        <f t="shared" si="136"/>
        <v>0</v>
      </c>
      <c r="AS50" s="318">
        <f t="shared" si="137"/>
        <v>0</v>
      </c>
    </row>
    <row r="51" spans="1:45" s="59" customFormat="1" ht="30" x14ac:dyDescent="0.2">
      <c r="A51" s="56">
        <f>ROW()</f>
        <v>51</v>
      </c>
      <c r="B51" s="58" t="s">
        <v>111</v>
      </c>
      <c r="C51" s="533" t="s">
        <v>429</v>
      </c>
      <c r="D51" s="361"/>
      <c r="E51" s="362"/>
      <c r="F51" s="313"/>
      <c r="G51" s="318">
        <f>D51+E51+F51</f>
        <v>0</v>
      </c>
      <c r="H51" s="361"/>
      <c r="I51" s="362"/>
      <c r="J51" s="313"/>
      <c r="K51" s="318">
        <f t="shared" si="118"/>
        <v>0</v>
      </c>
      <c r="L51" s="361"/>
      <c r="M51" s="362"/>
      <c r="N51" s="313"/>
      <c r="O51" s="318">
        <f t="shared" si="119"/>
        <v>0</v>
      </c>
      <c r="P51" s="361"/>
      <c r="Q51" s="362"/>
      <c r="R51" s="313"/>
      <c r="S51" s="318">
        <f t="shared" si="120"/>
        <v>0</v>
      </c>
      <c r="T51" s="361"/>
      <c r="U51" s="362"/>
      <c r="V51" s="313"/>
      <c r="W51" s="318">
        <f t="shared" si="121"/>
        <v>0</v>
      </c>
      <c r="X51" s="361"/>
      <c r="Y51" s="362"/>
      <c r="Z51" s="313"/>
      <c r="AA51" s="372">
        <f t="shared" si="122"/>
        <v>0</v>
      </c>
      <c r="AB51" s="361">
        <f t="shared" si="123"/>
        <v>0</v>
      </c>
      <c r="AC51" s="362">
        <f>'BAB - 1. Schlüsselung'!W51</f>
        <v>0</v>
      </c>
      <c r="AD51" s="318">
        <f t="shared" si="124"/>
        <v>0</v>
      </c>
      <c r="AE51" s="361">
        <f t="shared" si="125"/>
        <v>0</v>
      </c>
      <c r="AF51" s="313"/>
      <c r="AG51" s="318">
        <f t="shared" si="126"/>
        <v>0</v>
      </c>
      <c r="AH51" s="361">
        <f t="shared" si="127"/>
        <v>0</v>
      </c>
      <c r="AI51" s="313"/>
      <c r="AJ51" s="318">
        <f t="shared" si="128"/>
        <v>0</v>
      </c>
      <c r="AK51" s="361">
        <f t="shared" si="129"/>
        <v>0</v>
      </c>
      <c r="AL51" s="362">
        <f t="shared" si="130"/>
        <v>0</v>
      </c>
      <c r="AM51" s="362">
        <f t="shared" si="131"/>
        <v>0</v>
      </c>
      <c r="AN51" s="361">
        <f t="shared" si="132"/>
        <v>0</v>
      </c>
      <c r="AO51" s="362">
        <f t="shared" si="133"/>
        <v>0</v>
      </c>
      <c r="AP51" s="362">
        <f t="shared" si="134"/>
        <v>0</v>
      </c>
      <c r="AQ51" s="361">
        <f t="shared" si="135"/>
        <v>0</v>
      </c>
      <c r="AR51" s="362">
        <f t="shared" si="136"/>
        <v>0</v>
      </c>
      <c r="AS51" s="318">
        <f t="shared" si="137"/>
        <v>0</v>
      </c>
    </row>
    <row r="52" spans="1:45" s="59" customFormat="1" ht="30" x14ac:dyDescent="0.2">
      <c r="A52" s="56">
        <f>ROW()</f>
        <v>52</v>
      </c>
      <c r="B52" s="58" t="s">
        <v>112</v>
      </c>
      <c r="C52" s="533" t="s">
        <v>430</v>
      </c>
      <c r="D52" s="361"/>
      <c r="E52" s="362"/>
      <c r="F52" s="313"/>
      <c r="G52" s="318">
        <f t="shared" ref="G52:G60" si="158">D52+E52+F52</f>
        <v>0</v>
      </c>
      <c r="H52" s="361"/>
      <c r="I52" s="362"/>
      <c r="J52" s="313"/>
      <c r="K52" s="318">
        <f t="shared" si="118"/>
        <v>0</v>
      </c>
      <c r="L52" s="361"/>
      <c r="M52" s="362"/>
      <c r="N52" s="313"/>
      <c r="O52" s="318">
        <f t="shared" si="119"/>
        <v>0</v>
      </c>
      <c r="P52" s="361"/>
      <c r="Q52" s="362"/>
      <c r="R52" s="313"/>
      <c r="S52" s="318">
        <f t="shared" si="120"/>
        <v>0</v>
      </c>
      <c r="T52" s="361"/>
      <c r="U52" s="362"/>
      <c r="V52" s="313"/>
      <c r="W52" s="318">
        <f t="shared" si="121"/>
        <v>0</v>
      </c>
      <c r="X52" s="361"/>
      <c r="Y52" s="362"/>
      <c r="Z52" s="313"/>
      <c r="AA52" s="372">
        <f t="shared" si="122"/>
        <v>0</v>
      </c>
      <c r="AB52" s="361">
        <f t="shared" si="123"/>
        <v>0</v>
      </c>
      <c r="AC52" s="362">
        <f>'BAB - 1. Schlüsselung'!W52</f>
        <v>0</v>
      </c>
      <c r="AD52" s="318">
        <f t="shared" si="124"/>
        <v>0</v>
      </c>
      <c r="AE52" s="361">
        <f t="shared" si="125"/>
        <v>0</v>
      </c>
      <c r="AF52" s="313"/>
      <c r="AG52" s="318">
        <f t="shared" si="126"/>
        <v>0</v>
      </c>
      <c r="AH52" s="361">
        <f t="shared" si="127"/>
        <v>0</v>
      </c>
      <c r="AI52" s="313"/>
      <c r="AJ52" s="318">
        <f t="shared" si="128"/>
        <v>0</v>
      </c>
      <c r="AK52" s="361">
        <f t="shared" si="129"/>
        <v>0</v>
      </c>
      <c r="AL52" s="362">
        <f t="shared" si="130"/>
        <v>0</v>
      </c>
      <c r="AM52" s="362">
        <f t="shared" si="131"/>
        <v>0</v>
      </c>
      <c r="AN52" s="361">
        <f t="shared" si="132"/>
        <v>0</v>
      </c>
      <c r="AO52" s="362">
        <f t="shared" si="133"/>
        <v>0</v>
      </c>
      <c r="AP52" s="362">
        <f t="shared" si="134"/>
        <v>0</v>
      </c>
      <c r="AQ52" s="361">
        <f t="shared" si="135"/>
        <v>0</v>
      </c>
      <c r="AR52" s="362">
        <f t="shared" si="136"/>
        <v>0</v>
      </c>
      <c r="AS52" s="318">
        <f t="shared" si="137"/>
        <v>0</v>
      </c>
    </row>
    <row r="53" spans="1:45" s="59" customFormat="1" x14ac:dyDescent="0.2">
      <c r="A53" s="56">
        <f>ROW()</f>
        <v>53</v>
      </c>
      <c r="B53" s="58" t="s">
        <v>113</v>
      </c>
      <c r="C53" s="533" t="s">
        <v>503</v>
      </c>
      <c r="D53" s="361"/>
      <c r="E53" s="362"/>
      <c r="F53" s="313"/>
      <c r="G53" s="318">
        <f t="shared" ref="G53:G56" si="159">D53+E53+F53</f>
        <v>0</v>
      </c>
      <c r="H53" s="361"/>
      <c r="I53" s="362"/>
      <c r="J53" s="313"/>
      <c r="K53" s="318">
        <f t="shared" ref="K53:K56" si="160">H53+I53+J53</f>
        <v>0</v>
      </c>
      <c r="L53" s="361"/>
      <c r="M53" s="362"/>
      <c r="N53" s="313"/>
      <c r="O53" s="318">
        <f t="shared" ref="O53:O56" si="161">L53+M53+N53</f>
        <v>0</v>
      </c>
      <c r="P53" s="361"/>
      <c r="Q53" s="362"/>
      <c r="R53" s="313"/>
      <c r="S53" s="318">
        <f t="shared" ref="S53:S56" si="162">P53+Q53+R53</f>
        <v>0</v>
      </c>
      <c r="T53" s="361"/>
      <c r="U53" s="362"/>
      <c r="V53" s="313"/>
      <c r="W53" s="318">
        <f t="shared" ref="W53:W56" si="163">T53+U53+V53</f>
        <v>0</v>
      </c>
      <c r="X53" s="361"/>
      <c r="Y53" s="362"/>
      <c r="Z53" s="313"/>
      <c r="AA53" s="372">
        <f t="shared" ref="AA53:AA56" si="164">X53+Y53+Z53</f>
        <v>0</v>
      </c>
      <c r="AB53" s="361">
        <f t="shared" ref="AB53:AB56" si="165">SUMIF($D$2:$AA$2,"Hauptkostenstelle - Summe",D53:AA53)</f>
        <v>0</v>
      </c>
      <c r="AC53" s="362">
        <f>'BAB - 1. Schlüsselung'!W53</f>
        <v>0</v>
      </c>
      <c r="AD53" s="318">
        <f t="shared" ref="AD53:AD56" si="166">AB53-AC53</f>
        <v>0</v>
      </c>
      <c r="AE53" s="361">
        <f t="shared" ref="AE53:AE56" si="167">SUMIF($D$3:$AA$3,"Stromnetz - Summe",D53:AA53)</f>
        <v>0</v>
      </c>
      <c r="AF53" s="313"/>
      <c r="AG53" s="318">
        <f t="shared" ref="AG53:AG56" si="168">AE53-AF53</f>
        <v>0</v>
      </c>
      <c r="AH53" s="361">
        <f t="shared" ref="AH53:AH56" si="169">SUMIF($D$3:$AA$3,"Gasnetz - Summe",D53:AA53)</f>
        <v>0</v>
      </c>
      <c r="AI53" s="313"/>
      <c r="AJ53" s="318">
        <f t="shared" ref="AJ53:AJ56" si="170">AH53-AI53</f>
        <v>0</v>
      </c>
      <c r="AK53" s="361">
        <f t="shared" ref="AK53:AK56" si="171">SUMIF($D$2:$AA$2,"Hauptkostenstelle - 1. Schlüsselung",D53:AA53)</f>
        <v>0</v>
      </c>
      <c r="AL53" s="362">
        <f t="shared" ref="AL53:AL56" si="172">SUMIF($D$2:$AA$2,"Hauptkostenstelle - 2. Schlüsselung",D53:AA53)</f>
        <v>0</v>
      </c>
      <c r="AM53" s="362">
        <f t="shared" ref="AM53:AM56" si="173">SUMIF($D$2:$AA$2,"Hauptkostenstelle - ILV",D53:AA53)</f>
        <v>0</v>
      </c>
      <c r="AN53" s="361">
        <f t="shared" ref="AN53:AN56" si="174">SUMIF($D$3:$AA$3,"Stromnetz - 1. Schlüsselung",D53:AA53)</f>
        <v>0</v>
      </c>
      <c r="AO53" s="362">
        <f t="shared" ref="AO53:AO56" si="175">SUMIF($D$3:$AA$3,"Stromnetz - 2. Schlüsselung",D53:AA53)</f>
        <v>0</v>
      </c>
      <c r="AP53" s="362">
        <f t="shared" ref="AP53:AP56" si="176">SUMIF($D$3:$AA$3,"Stromnetz - ILV",D53:AA53)</f>
        <v>0</v>
      </c>
      <c r="AQ53" s="361">
        <f t="shared" ref="AQ53:AQ56" si="177">SUMIF($D$3:$AA$3,"Gasnetz - 1. Schlüsselung",D53:AA53)</f>
        <v>0</v>
      </c>
      <c r="AR53" s="362">
        <f t="shared" ref="AR53:AR56" si="178">SUMIF($D$3:$AA$3,"Gasnetz - 2. Schlüsselung",D53:AA53)</f>
        <v>0</v>
      </c>
      <c r="AS53" s="318">
        <f t="shared" ref="AS53:AS56" si="179">SUMIF($D$3:$AA$3,"Gasnetz - ILV",D53:AA53)</f>
        <v>0</v>
      </c>
    </row>
    <row r="54" spans="1:45" s="59" customFormat="1" x14ac:dyDescent="0.2">
      <c r="A54" s="56">
        <f>ROW()</f>
        <v>54</v>
      </c>
      <c r="B54" s="58" t="s">
        <v>114</v>
      </c>
      <c r="C54" s="533" t="s">
        <v>504</v>
      </c>
      <c r="D54" s="361"/>
      <c r="E54" s="362"/>
      <c r="F54" s="313"/>
      <c r="G54" s="318">
        <f t="shared" si="159"/>
        <v>0</v>
      </c>
      <c r="H54" s="361"/>
      <c r="I54" s="362"/>
      <c r="J54" s="313"/>
      <c r="K54" s="318">
        <f t="shared" si="160"/>
        <v>0</v>
      </c>
      <c r="L54" s="361"/>
      <c r="M54" s="362"/>
      <c r="N54" s="313"/>
      <c r="O54" s="318">
        <f t="shared" si="161"/>
        <v>0</v>
      </c>
      <c r="P54" s="361"/>
      <c r="Q54" s="362"/>
      <c r="R54" s="313"/>
      <c r="S54" s="318">
        <f t="shared" si="162"/>
        <v>0</v>
      </c>
      <c r="T54" s="361"/>
      <c r="U54" s="362"/>
      <c r="V54" s="313"/>
      <c r="W54" s="318">
        <f t="shared" si="163"/>
        <v>0</v>
      </c>
      <c r="X54" s="361"/>
      <c r="Y54" s="362"/>
      <c r="Z54" s="313"/>
      <c r="AA54" s="372">
        <f t="shared" si="164"/>
        <v>0</v>
      </c>
      <c r="AB54" s="361">
        <f t="shared" si="165"/>
        <v>0</v>
      </c>
      <c r="AC54" s="362">
        <f>'BAB - 1. Schlüsselung'!W54</f>
        <v>0</v>
      </c>
      <c r="AD54" s="318">
        <f t="shared" si="166"/>
        <v>0</v>
      </c>
      <c r="AE54" s="361">
        <f t="shared" si="167"/>
        <v>0</v>
      </c>
      <c r="AF54" s="313"/>
      <c r="AG54" s="318">
        <f t="shared" si="168"/>
        <v>0</v>
      </c>
      <c r="AH54" s="361">
        <f t="shared" si="169"/>
        <v>0</v>
      </c>
      <c r="AI54" s="313"/>
      <c r="AJ54" s="318">
        <f t="shared" si="170"/>
        <v>0</v>
      </c>
      <c r="AK54" s="361">
        <f t="shared" si="171"/>
        <v>0</v>
      </c>
      <c r="AL54" s="362">
        <f t="shared" si="172"/>
        <v>0</v>
      </c>
      <c r="AM54" s="362">
        <f t="shared" si="173"/>
        <v>0</v>
      </c>
      <c r="AN54" s="361">
        <f t="shared" si="174"/>
        <v>0</v>
      </c>
      <c r="AO54" s="362">
        <f t="shared" si="175"/>
        <v>0</v>
      </c>
      <c r="AP54" s="362">
        <f t="shared" si="176"/>
        <v>0</v>
      </c>
      <c r="AQ54" s="361">
        <f t="shared" si="177"/>
        <v>0</v>
      </c>
      <c r="AR54" s="362">
        <f t="shared" si="178"/>
        <v>0</v>
      </c>
      <c r="AS54" s="318">
        <f t="shared" si="179"/>
        <v>0</v>
      </c>
    </row>
    <row r="55" spans="1:45" s="59" customFormat="1" x14ac:dyDescent="0.2">
      <c r="A55" s="56">
        <f>ROW()</f>
        <v>55</v>
      </c>
      <c r="B55" s="57" t="s">
        <v>115</v>
      </c>
      <c r="C55" s="533" t="s">
        <v>22</v>
      </c>
      <c r="D55" s="361"/>
      <c r="E55" s="362"/>
      <c r="F55" s="313"/>
      <c r="G55" s="318">
        <f t="shared" si="159"/>
        <v>0</v>
      </c>
      <c r="H55" s="361"/>
      <c r="I55" s="362"/>
      <c r="J55" s="313"/>
      <c r="K55" s="318">
        <f t="shared" si="160"/>
        <v>0</v>
      </c>
      <c r="L55" s="361"/>
      <c r="M55" s="362"/>
      <c r="N55" s="313"/>
      <c r="O55" s="318">
        <f t="shared" si="161"/>
        <v>0</v>
      </c>
      <c r="P55" s="361"/>
      <c r="Q55" s="362"/>
      <c r="R55" s="313"/>
      <c r="S55" s="318">
        <f t="shared" si="162"/>
        <v>0</v>
      </c>
      <c r="T55" s="361"/>
      <c r="U55" s="362"/>
      <c r="V55" s="313"/>
      <c r="W55" s="318">
        <f t="shared" si="163"/>
        <v>0</v>
      </c>
      <c r="X55" s="361"/>
      <c r="Y55" s="362"/>
      <c r="Z55" s="313"/>
      <c r="AA55" s="372">
        <f t="shared" si="164"/>
        <v>0</v>
      </c>
      <c r="AB55" s="361">
        <f t="shared" si="165"/>
        <v>0</v>
      </c>
      <c r="AC55" s="362">
        <f>'BAB - 1. Schlüsselung'!W55</f>
        <v>0</v>
      </c>
      <c r="AD55" s="318">
        <f t="shared" si="166"/>
        <v>0</v>
      </c>
      <c r="AE55" s="361">
        <f t="shared" si="167"/>
        <v>0</v>
      </c>
      <c r="AF55" s="313"/>
      <c r="AG55" s="318">
        <f t="shared" si="168"/>
        <v>0</v>
      </c>
      <c r="AH55" s="361">
        <f t="shared" si="169"/>
        <v>0</v>
      </c>
      <c r="AI55" s="313"/>
      <c r="AJ55" s="318">
        <f t="shared" si="170"/>
        <v>0</v>
      </c>
      <c r="AK55" s="361">
        <f t="shared" si="171"/>
        <v>0</v>
      </c>
      <c r="AL55" s="362">
        <f t="shared" si="172"/>
        <v>0</v>
      </c>
      <c r="AM55" s="362">
        <f t="shared" si="173"/>
        <v>0</v>
      </c>
      <c r="AN55" s="361">
        <f t="shared" si="174"/>
        <v>0</v>
      </c>
      <c r="AO55" s="362">
        <f t="shared" si="175"/>
        <v>0</v>
      </c>
      <c r="AP55" s="362">
        <f t="shared" si="176"/>
        <v>0</v>
      </c>
      <c r="AQ55" s="361">
        <f t="shared" si="177"/>
        <v>0</v>
      </c>
      <c r="AR55" s="362">
        <f t="shared" si="178"/>
        <v>0</v>
      </c>
      <c r="AS55" s="318">
        <f t="shared" si="179"/>
        <v>0</v>
      </c>
    </row>
    <row r="56" spans="1:45" s="59" customFormat="1" x14ac:dyDescent="0.2">
      <c r="A56" s="56">
        <f>ROW()</f>
        <v>56</v>
      </c>
      <c r="B56" s="57" t="s">
        <v>116</v>
      </c>
      <c r="C56" s="533" t="s">
        <v>505</v>
      </c>
      <c r="D56" s="361"/>
      <c r="E56" s="362"/>
      <c r="F56" s="313"/>
      <c r="G56" s="318">
        <f t="shared" si="159"/>
        <v>0</v>
      </c>
      <c r="H56" s="361"/>
      <c r="I56" s="362"/>
      <c r="J56" s="313"/>
      <c r="K56" s="318">
        <f t="shared" si="160"/>
        <v>0</v>
      </c>
      <c r="L56" s="361"/>
      <c r="M56" s="362"/>
      <c r="N56" s="313"/>
      <c r="O56" s="318">
        <f t="shared" si="161"/>
        <v>0</v>
      </c>
      <c r="P56" s="361"/>
      <c r="Q56" s="362"/>
      <c r="R56" s="313"/>
      <c r="S56" s="318">
        <f t="shared" si="162"/>
        <v>0</v>
      </c>
      <c r="T56" s="361"/>
      <c r="U56" s="362"/>
      <c r="V56" s="313"/>
      <c r="W56" s="318">
        <f t="shared" si="163"/>
        <v>0</v>
      </c>
      <c r="X56" s="361"/>
      <c r="Y56" s="362"/>
      <c r="Z56" s="313"/>
      <c r="AA56" s="372">
        <f t="shared" si="164"/>
        <v>0</v>
      </c>
      <c r="AB56" s="361">
        <f t="shared" si="165"/>
        <v>0</v>
      </c>
      <c r="AC56" s="362">
        <f>'BAB - 1. Schlüsselung'!W56</f>
        <v>0</v>
      </c>
      <c r="AD56" s="318">
        <f t="shared" si="166"/>
        <v>0</v>
      </c>
      <c r="AE56" s="361">
        <f t="shared" si="167"/>
        <v>0</v>
      </c>
      <c r="AF56" s="313"/>
      <c r="AG56" s="318">
        <f t="shared" si="168"/>
        <v>0</v>
      </c>
      <c r="AH56" s="361">
        <f t="shared" si="169"/>
        <v>0</v>
      </c>
      <c r="AI56" s="313"/>
      <c r="AJ56" s="318">
        <f t="shared" si="170"/>
        <v>0</v>
      </c>
      <c r="AK56" s="361">
        <f t="shared" si="171"/>
        <v>0</v>
      </c>
      <c r="AL56" s="362">
        <f t="shared" si="172"/>
        <v>0</v>
      </c>
      <c r="AM56" s="362">
        <f t="shared" si="173"/>
        <v>0</v>
      </c>
      <c r="AN56" s="361">
        <f t="shared" si="174"/>
        <v>0</v>
      </c>
      <c r="AO56" s="362">
        <f t="shared" si="175"/>
        <v>0</v>
      </c>
      <c r="AP56" s="362">
        <f t="shared" si="176"/>
        <v>0</v>
      </c>
      <c r="AQ56" s="361">
        <f t="shared" si="177"/>
        <v>0</v>
      </c>
      <c r="AR56" s="362">
        <f t="shared" si="178"/>
        <v>0</v>
      </c>
      <c r="AS56" s="318">
        <f t="shared" si="179"/>
        <v>0</v>
      </c>
    </row>
    <row r="57" spans="1:45" s="59" customFormat="1" ht="30" x14ac:dyDescent="0.2">
      <c r="A57" s="56">
        <f>ROW()</f>
        <v>57</v>
      </c>
      <c r="B57" s="57" t="s">
        <v>432</v>
      </c>
      <c r="C57" s="533" t="s">
        <v>23</v>
      </c>
      <c r="D57" s="361"/>
      <c r="E57" s="362"/>
      <c r="F57" s="313"/>
      <c r="G57" s="318">
        <f t="shared" si="158"/>
        <v>0</v>
      </c>
      <c r="H57" s="361"/>
      <c r="I57" s="362"/>
      <c r="J57" s="313"/>
      <c r="K57" s="318">
        <f t="shared" si="118"/>
        <v>0</v>
      </c>
      <c r="L57" s="361"/>
      <c r="M57" s="362"/>
      <c r="N57" s="313"/>
      <c r="O57" s="318">
        <f t="shared" si="119"/>
        <v>0</v>
      </c>
      <c r="P57" s="361"/>
      <c r="Q57" s="362"/>
      <c r="R57" s="313"/>
      <c r="S57" s="318">
        <f t="shared" si="120"/>
        <v>0</v>
      </c>
      <c r="T57" s="361"/>
      <c r="U57" s="362"/>
      <c r="V57" s="313"/>
      <c r="W57" s="318">
        <f t="shared" si="121"/>
        <v>0</v>
      </c>
      <c r="X57" s="361"/>
      <c r="Y57" s="362"/>
      <c r="Z57" s="313"/>
      <c r="AA57" s="372">
        <f t="shared" si="122"/>
        <v>0</v>
      </c>
      <c r="AB57" s="361">
        <f t="shared" si="123"/>
        <v>0</v>
      </c>
      <c r="AC57" s="362">
        <f>'BAB - 1. Schlüsselung'!W57</f>
        <v>0</v>
      </c>
      <c r="AD57" s="318">
        <f t="shared" si="124"/>
        <v>0</v>
      </c>
      <c r="AE57" s="361">
        <f t="shared" si="125"/>
        <v>0</v>
      </c>
      <c r="AF57" s="313"/>
      <c r="AG57" s="318">
        <f t="shared" si="126"/>
        <v>0</v>
      </c>
      <c r="AH57" s="361">
        <f t="shared" si="127"/>
        <v>0</v>
      </c>
      <c r="AI57" s="313"/>
      <c r="AJ57" s="318">
        <f t="shared" si="128"/>
        <v>0</v>
      </c>
      <c r="AK57" s="361">
        <f t="shared" si="129"/>
        <v>0</v>
      </c>
      <c r="AL57" s="362">
        <f t="shared" si="130"/>
        <v>0</v>
      </c>
      <c r="AM57" s="362">
        <f t="shared" si="131"/>
        <v>0</v>
      </c>
      <c r="AN57" s="361">
        <f t="shared" si="132"/>
        <v>0</v>
      </c>
      <c r="AO57" s="362">
        <f t="shared" si="133"/>
        <v>0</v>
      </c>
      <c r="AP57" s="362">
        <f t="shared" si="134"/>
        <v>0</v>
      </c>
      <c r="AQ57" s="361">
        <f t="shared" si="135"/>
        <v>0</v>
      </c>
      <c r="AR57" s="362">
        <f t="shared" si="136"/>
        <v>0</v>
      </c>
      <c r="AS57" s="318">
        <f t="shared" si="137"/>
        <v>0</v>
      </c>
    </row>
    <row r="58" spans="1:45" s="59" customFormat="1" ht="30" x14ac:dyDescent="0.2">
      <c r="A58" s="56">
        <f>ROW()</f>
        <v>58</v>
      </c>
      <c r="B58" s="57" t="s">
        <v>506</v>
      </c>
      <c r="C58" s="533" t="s">
        <v>24</v>
      </c>
      <c r="D58" s="361"/>
      <c r="E58" s="362"/>
      <c r="F58" s="313"/>
      <c r="G58" s="318">
        <f t="shared" si="158"/>
        <v>0</v>
      </c>
      <c r="H58" s="361"/>
      <c r="I58" s="362"/>
      <c r="J58" s="313"/>
      <c r="K58" s="318">
        <f t="shared" si="118"/>
        <v>0</v>
      </c>
      <c r="L58" s="361"/>
      <c r="M58" s="362"/>
      <c r="N58" s="313"/>
      <c r="O58" s="318">
        <f t="shared" si="119"/>
        <v>0</v>
      </c>
      <c r="P58" s="361"/>
      <c r="Q58" s="362"/>
      <c r="R58" s="313"/>
      <c r="S58" s="318">
        <f t="shared" si="120"/>
        <v>0</v>
      </c>
      <c r="T58" s="361"/>
      <c r="U58" s="362"/>
      <c r="V58" s="313"/>
      <c r="W58" s="318">
        <f t="shared" si="121"/>
        <v>0</v>
      </c>
      <c r="X58" s="361"/>
      <c r="Y58" s="362"/>
      <c r="Z58" s="313"/>
      <c r="AA58" s="372">
        <f t="shared" si="122"/>
        <v>0</v>
      </c>
      <c r="AB58" s="361">
        <f t="shared" si="123"/>
        <v>0</v>
      </c>
      <c r="AC58" s="362">
        <f>'BAB - 1. Schlüsselung'!W58</f>
        <v>0</v>
      </c>
      <c r="AD58" s="318">
        <f t="shared" si="124"/>
        <v>0</v>
      </c>
      <c r="AE58" s="361">
        <f t="shared" si="125"/>
        <v>0</v>
      </c>
      <c r="AF58" s="313"/>
      <c r="AG58" s="318">
        <f t="shared" si="126"/>
        <v>0</v>
      </c>
      <c r="AH58" s="361">
        <f t="shared" si="127"/>
        <v>0</v>
      </c>
      <c r="AI58" s="313"/>
      <c r="AJ58" s="318">
        <f t="shared" si="128"/>
        <v>0</v>
      </c>
      <c r="AK58" s="361">
        <f t="shared" si="129"/>
        <v>0</v>
      </c>
      <c r="AL58" s="362">
        <f t="shared" si="130"/>
        <v>0</v>
      </c>
      <c r="AM58" s="362">
        <f t="shared" si="131"/>
        <v>0</v>
      </c>
      <c r="AN58" s="361">
        <f t="shared" si="132"/>
        <v>0</v>
      </c>
      <c r="AO58" s="362">
        <f t="shared" si="133"/>
        <v>0</v>
      </c>
      <c r="AP58" s="362">
        <f t="shared" si="134"/>
        <v>0</v>
      </c>
      <c r="AQ58" s="361">
        <f t="shared" si="135"/>
        <v>0</v>
      </c>
      <c r="AR58" s="362">
        <f t="shared" si="136"/>
        <v>0</v>
      </c>
      <c r="AS58" s="318">
        <f t="shared" si="137"/>
        <v>0</v>
      </c>
    </row>
    <row r="59" spans="1:45" s="59" customFormat="1" x14ac:dyDescent="0.2">
      <c r="A59" s="56">
        <f>ROW()</f>
        <v>59</v>
      </c>
      <c r="B59" s="57" t="s">
        <v>507</v>
      </c>
      <c r="C59" s="533" t="s">
        <v>431</v>
      </c>
      <c r="D59" s="361"/>
      <c r="E59" s="362"/>
      <c r="F59" s="313"/>
      <c r="G59" s="318">
        <f t="shared" si="158"/>
        <v>0</v>
      </c>
      <c r="H59" s="361"/>
      <c r="I59" s="362"/>
      <c r="J59" s="313"/>
      <c r="K59" s="318">
        <f t="shared" si="118"/>
        <v>0</v>
      </c>
      <c r="L59" s="361"/>
      <c r="M59" s="362"/>
      <c r="N59" s="313"/>
      <c r="O59" s="318">
        <f t="shared" si="119"/>
        <v>0</v>
      </c>
      <c r="P59" s="361"/>
      <c r="Q59" s="362"/>
      <c r="R59" s="313"/>
      <c r="S59" s="318">
        <f t="shared" si="120"/>
        <v>0</v>
      </c>
      <c r="T59" s="361"/>
      <c r="U59" s="362"/>
      <c r="V59" s="313"/>
      <c r="W59" s="318">
        <f t="shared" si="121"/>
        <v>0</v>
      </c>
      <c r="X59" s="361"/>
      <c r="Y59" s="362"/>
      <c r="Z59" s="313"/>
      <c r="AA59" s="372">
        <f t="shared" si="122"/>
        <v>0</v>
      </c>
      <c r="AB59" s="361">
        <f t="shared" si="123"/>
        <v>0</v>
      </c>
      <c r="AC59" s="362">
        <f>'BAB - 1. Schlüsselung'!W59</f>
        <v>0</v>
      </c>
      <c r="AD59" s="318">
        <f t="shared" si="124"/>
        <v>0</v>
      </c>
      <c r="AE59" s="361">
        <f t="shared" si="125"/>
        <v>0</v>
      </c>
      <c r="AF59" s="313"/>
      <c r="AG59" s="318">
        <f t="shared" si="126"/>
        <v>0</v>
      </c>
      <c r="AH59" s="361">
        <f t="shared" si="127"/>
        <v>0</v>
      </c>
      <c r="AI59" s="313"/>
      <c r="AJ59" s="318">
        <f t="shared" si="128"/>
        <v>0</v>
      </c>
      <c r="AK59" s="361">
        <f t="shared" si="129"/>
        <v>0</v>
      </c>
      <c r="AL59" s="362">
        <f t="shared" si="130"/>
        <v>0</v>
      </c>
      <c r="AM59" s="362">
        <f t="shared" si="131"/>
        <v>0</v>
      </c>
      <c r="AN59" s="361">
        <f t="shared" si="132"/>
        <v>0</v>
      </c>
      <c r="AO59" s="362">
        <f t="shared" si="133"/>
        <v>0</v>
      </c>
      <c r="AP59" s="362">
        <f t="shared" si="134"/>
        <v>0</v>
      </c>
      <c r="AQ59" s="361">
        <f t="shared" si="135"/>
        <v>0</v>
      </c>
      <c r="AR59" s="362">
        <f t="shared" si="136"/>
        <v>0</v>
      </c>
      <c r="AS59" s="318">
        <f t="shared" si="137"/>
        <v>0</v>
      </c>
    </row>
    <row r="60" spans="1:45" s="59" customFormat="1" x14ac:dyDescent="0.2">
      <c r="A60" s="56">
        <f>ROW()</f>
        <v>60</v>
      </c>
      <c r="B60" s="57" t="s">
        <v>508</v>
      </c>
      <c r="C60" s="533" t="s">
        <v>14</v>
      </c>
      <c r="D60" s="361"/>
      <c r="E60" s="362"/>
      <c r="F60" s="313"/>
      <c r="G60" s="318">
        <f t="shared" si="158"/>
        <v>0</v>
      </c>
      <c r="H60" s="361"/>
      <c r="I60" s="362"/>
      <c r="J60" s="313"/>
      <c r="K60" s="318">
        <f t="shared" si="118"/>
        <v>0</v>
      </c>
      <c r="L60" s="361"/>
      <c r="M60" s="362"/>
      <c r="N60" s="313"/>
      <c r="O60" s="318">
        <f t="shared" si="119"/>
        <v>0</v>
      </c>
      <c r="P60" s="361"/>
      <c r="Q60" s="362"/>
      <c r="R60" s="313"/>
      <c r="S60" s="318">
        <f t="shared" si="120"/>
        <v>0</v>
      </c>
      <c r="T60" s="361"/>
      <c r="U60" s="362"/>
      <c r="V60" s="313"/>
      <c r="W60" s="318">
        <f t="shared" si="121"/>
        <v>0</v>
      </c>
      <c r="X60" s="361"/>
      <c r="Y60" s="362"/>
      <c r="Z60" s="313"/>
      <c r="AA60" s="372">
        <f t="shared" si="122"/>
        <v>0</v>
      </c>
      <c r="AB60" s="361">
        <f t="shared" si="123"/>
        <v>0</v>
      </c>
      <c r="AC60" s="362">
        <f>'BAB - 1. Schlüsselung'!W60</f>
        <v>0</v>
      </c>
      <c r="AD60" s="318">
        <f t="shared" si="124"/>
        <v>0</v>
      </c>
      <c r="AE60" s="361">
        <f t="shared" si="125"/>
        <v>0</v>
      </c>
      <c r="AF60" s="313"/>
      <c r="AG60" s="318">
        <f t="shared" si="126"/>
        <v>0</v>
      </c>
      <c r="AH60" s="361">
        <f t="shared" si="127"/>
        <v>0</v>
      </c>
      <c r="AI60" s="313"/>
      <c r="AJ60" s="318">
        <f t="shared" si="128"/>
        <v>0</v>
      </c>
      <c r="AK60" s="361">
        <f t="shared" si="129"/>
        <v>0</v>
      </c>
      <c r="AL60" s="362">
        <f t="shared" si="130"/>
        <v>0</v>
      </c>
      <c r="AM60" s="362">
        <f t="shared" si="131"/>
        <v>0</v>
      </c>
      <c r="AN60" s="361">
        <f t="shared" si="132"/>
        <v>0</v>
      </c>
      <c r="AO60" s="362">
        <f t="shared" si="133"/>
        <v>0</v>
      </c>
      <c r="AP60" s="362">
        <f t="shared" si="134"/>
        <v>0</v>
      </c>
      <c r="AQ60" s="361">
        <f t="shared" si="135"/>
        <v>0</v>
      </c>
      <c r="AR60" s="362">
        <f t="shared" si="136"/>
        <v>0</v>
      </c>
      <c r="AS60" s="318">
        <f t="shared" si="137"/>
        <v>0</v>
      </c>
    </row>
    <row r="61" spans="1:45" s="55" customFormat="1" ht="15.75" x14ac:dyDescent="0.25">
      <c r="A61" s="56">
        <f>ROW()</f>
        <v>61</v>
      </c>
      <c r="B61" s="60" t="s">
        <v>117</v>
      </c>
      <c r="C61" s="532" t="s">
        <v>118</v>
      </c>
      <c r="D61" s="354"/>
      <c r="E61" s="355"/>
      <c r="F61" s="357">
        <f>F62+F63</f>
        <v>0</v>
      </c>
      <c r="G61" s="319">
        <f>G62+G63</f>
        <v>0</v>
      </c>
      <c r="H61" s="354"/>
      <c r="I61" s="355"/>
      <c r="J61" s="357">
        <f>J62+J63</f>
        <v>0</v>
      </c>
      <c r="K61" s="319">
        <f>K62+K63</f>
        <v>0</v>
      </c>
      <c r="L61" s="354"/>
      <c r="M61" s="355"/>
      <c r="N61" s="357">
        <f>N62+N63</f>
        <v>0</v>
      </c>
      <c r="O61" s="319">
        <f>O62+O63</f>
        <v>0</v>
      </c>
      <c r="P61" s="354"/>
      <c r="Q61" s="355"/>
      <c r="R61" s="357">
        <f>R62+R63</f>
        <v>0</v>
      </c>
      <c r="S61" s="319">
        <f>S62+S63</f>
        <v>0</v>
      </c>
      <c r="T61" s="354"/>
      <c r="U61" s="355"/>
      <c r="V61" s="357">
        <f>V62+V63</f>
        <v>0</v>
      </c>
      <c r="W61" s="319">
        <f>W62+W63</f>
        <v>0</v>
      </c>
      <c r="X61" s="354"/>
      <c r="Y61" s="355"/>
      <c r="Z61" s="357">
        <f>Z62+Z63</f>
        <v>0</v>
      </c>
      <c r="AA61" s="371">
        <f>AA62+AA63</f>
        <v>0</v>
      </c>
      <c r="AB61" s="354">
        <f t="shared" ref="AB61:AJ61" si="180">AB62+AB63</f>
        <v>0</v>
      </c>
      <c r="AC61" s="355">
        <f t="shared" si="180"/>
        <v>0</v>
      </c>
      <c r="AD61" s="319">
        <f t="shared" si="180"/>
        <v>0</v>
      </c>
      <c r="AE61" s="354">
        <f t="shared" si="180"/>
        <v>0</v>
      </c>
      <c r="AF61" s="357">
        <f t="shared" si="180"/>
        <v>0</v>
      </c>
      <c r="AG61" s="319">
        <f t="shared" si="180"/>
        <v>0</v>
      </c>
      <c r="AH61" s="354">
        <f t="shared" si="180"/>
        <v>0</v>
      </c>
      <c r="AI61" s="357">
        <f t="shared" si="180"/>
        <v>0</v>
      </c>
      <c r="AJ61" s="319">
        <f t="shared" si="180"/>
        <v>0</v>
      </c>
      <c r="AK61" s="354">
        <f t="shared" ref="AK61:AS61" si="181">AK62+AK63</f>
        <v>0</v>
      </c>
      <c r="AL61" s="355">
        <f t="shared" si="181"/>
        <v>0</v>
      </c>
      <c r="AM61" s="355">
        <f t="shared" si="181"/>
        <v>0</v>
      </c>
      <c r="AN61" s="354">
        <f t="shared" si="181"/>
        <v>0</v>
      </c>
      <c r="AO61" s="355">
        <f t="shared" si="181"/>
        <v>0</v>
      </c>
      <c r="AP61" s="355">
        <f t="shared" si="181"/>
        <v>0</v>
      </c>
      <c r="AQ61" s="354">
        <f t="shared" si="181"/>
        <v>0</v>
      </c>
      <c r="AR61" s="355">
        <f t="shared" si="181"/>
        <v>0</v>
      </c>
      <c r="AS61" s="319">
        <f t="shared" si="181"/>
        <v>0</v>
      </c>
    </row>
    <row r="62" spans="1:45" s="55" customFormat="1" ht="15.75" x14ac:dyDescent="0.25">
      <c r="A62" s="56">
        <f>ROW()</f>
        <v>62</v>
      </c>
      <c r="B62" s="60" t="s">
        <v>119</v>
      </c>
      <c r="C62" s="532" t="s">
        <v>26</v>
      </c>
      <c r="D62" s="354"/>
      <c r="E62" s="355"/>
      <c r="F62" s="314"/>
      <c r="G62" s="319">
        <f>D62+E62+F62</f>
        <v>0</v>
      </c>
      <c r="H62" s="354"/>
      <c r="I62" s="355"/>
      <c r="J62" s="314"/>
      <c r="K62" s="319">
        <f>H62+I62+J62</f>
        <v>0</v>
      </c>
      <c r="L62" s="354"/>
      <c r="M62" s="355"/>
      <c r="N62" s="314"/>
      <c r="O62" s="319">
        <f>L62+M62+N62</f>
        <v>0</v>
      </c>
      <c r="P62" s="354"/>
      <c r="Q62" s="355"/>
      <c r="R62" s="314"/>
      <c r="S62" s="319">
        <f>P62+Q62+R62</f>
        <v>0</v>
      </c>
      <c r="T62" s="354"/>
      <c r="U62" s="355"/>
      <c r="V62" s="314"/>
      <c r="W62" s="319">
        <f>T62+U62+V62</f>
        <v>0</v>
      </c>
      <c r="X62" s="354"/>
      <c r="Y62" s="355"/>
      <c r="Z62" s="314"/>
      <c r="AA62" s="371">
        <f>X62+Y62+Z62</f>
        <v>0</v>
      </c>
      <c r="AB62" s="354">
        <f>SUMIF($D$2:$AA$2,"Hauptkostenstelle - Summe",D62:AA62)</f>
        <v>0</v>
      </c>
      <c r="AC62" s="355">
        <f>'BAB - 1. Schlüsselung'!W62</f>
        <v>0</v>
      </c>
      <c r="AD62" s="319">
        <f>AB62-AC62</f>
        <v>0</v>
      </c>
      <c r="AE62" s="354">
        <f>SUMIF($D$3:$AA$3,"Stromnetz - Summe",D62:AA62)</f>
        <v>0</v>
      </c>
      <c r="AF62" s="314"/>
      <c r="AG62" s="319">
        <f>AE62-AF62</f>
        <v>0</v>
      </c>
      <c r="AH62" s="354">
        <f>SUMIF($D$3:$AA$3,"Gasnetz - Summe",D62:AA62)</f>
        <v>0</v>
      </c>
      <c r="AI62" s="314"/>
      <c r="AJ62" s="319">
        <f>AH62-AI62</f>
        <v>0</v>
      </c>
      <c r="AK62" s="354">
        <f>SUMIF($D$2:$AA$2,"Hauptkostenstelle - 1. Schlüsselung",D62:AA62)</f>
        <v>0</v>
      </c>
      <c r="AL62" s="355">
        <f>SUMIF($D$2:$AA$2,"Hauptkostenstelle - 2. Schlüsselung",D62:AA62)</f>
        <v>0</v>
      </c>
      <c r="AM62" s="355">
        <f>SUMIF($D$2:$AA$2,"Hauptkostenstelle - ILV",D62:AA62)</f>
        <v>0</v>
      </c>
      <c r="AN62" s="354">
        <f>SUMIF($D$3:$AA$3,"Stromnetz - 1. Schlüsselung",D62:AA62)</f>
        <v>0</v>
      </c>
      <c r="AO62" s="355">
        <f>SUMIF($D$3:$AA$3,"Stromnetz - 2. Schlüsselung",D62:AA62)</f>
        <v>0</v>
      </c>
      <c r="AP62" s="355">
        <f>SUMIF($D$3:$AA$3,"Stromnetz - ILV",D62:AA62)</f>
        <v>0</v>
      </c>
      <c r="AQ62" s="354">
        <f>SUMIF($D$3:$AA$3,"Gasnetz - 1. Schlüsselung",D62:AA62)</f>
        <v>0</v>
      </c>
      <c r="AR62" s="355">
        <f>SUMIF($D$3:$AA$3,"Gasnetz - 2. Schlüsselung",D62:AA62)</f>
        <v>0</v>
      </c>
      <c r="AS62" s="319">
        <f>SUMIF($D$3:$AA$3,"Gasnetz - ILV",D62:AA62)</f>
        <v>0</v>
      </c>
    </row>
    <row r="63" spans="1:45" s="55" customFormat="1" ht="31.5" x14ac:dyDescent="0.25">
      <c r="A63" s="56">
        <f>ROW()</f>
        <v>63</v>
      </c>
      <c r="B63" s="60" t="s">
        <v>120</v>
      </c>
      <c r="C63" s="534" t="s">
        <v>121</v>
      </c>
      <c r="D63" s="354"/>
      <c r="E63" s="355"/>
      <c r="F63" s="357">
        <f>F64+F65</f>
        <v>0</v>
      </c>
      <c r="G63" s="319">
        <f>G64+G65</f>
        <v>0</v>
      </c>
      <c r="H63" s="354"/>
      <c r="I63" s="355"/>
      <c r="J63" s="357">
        <f>J64+J65</f>
        <v>0</v>
      </c>
      <c r="K63" s="319">
        <f>K64+K65</f>
        <v>0</v>
      </c>
      <c r="L63" s="354"/>
      <c r="M63" s="355"/>
      <c r="N63" s="357">
        <f>N64+N65</f>
        <v>0</v>
      </c>
      <c r="O63" s="319">
        <f>O64+O65</f>
        <v>0</v>
      </c>
      <c r="P63" s="354"/>
      <c r="Q63" s="355"/>
      <c r="R63" s="357">
        <f>R64+R65</f>
        <v>0</v>
      </c>
      <c r="S63" s="319">
        <f>S64+S65</f>
        <v>0</v>
      </c>
      <c r="T63" s="354"/>
      <c r="U63" s="355"/>
      <c r="V63" s="357">
        <f>V64+V65</f>
        <v>0</v>
      </c>
      <c r="W63" s="319">
        <f>W64+W65</f>
        <v>0</v>
      </c>
      <c r="X63" s="354"/>
      <c r="Y63" s="355"/>
      <c r="Z63" s="357">
        <f>Z64+Z65</f>
        <v>0</v>
      </c>
      <c r="AA63" s="371">
        <f>AA64+AA65</f>
        <v>0</v>
      </c>
      <c r="AB63" s="354">
        <f t="shared" ref="AB63:AJ63" si="182">AB64+AB65</f>
        <v>0</v>
      </c>
      <c r="AC63" s="355">
        <f t="shared" si="182"/>
        <v>0</v>
      </c>
      <c r="AD63" s="319">
        <f t="shared" si="182"/>
        <v>0</v>
      </c>
      <c r="AE63" s="354">
        <f t="shared" si="182"/>
        <v>0</v>
      </c>
      <c r="AF63" s="357">
        <f t="shared" si="182"/>
        <v>0</v>
      </c>
      <c r="AG63" s="319">
        <f t="shared" si="182"/>
        <v>0</v>
      </c>
      <c r="AH63" s="354">
        <f t="shared" si="182"/>
        <v>0</v>
      </c>
      <c r="AI63" s="357">
        <f t="shared" si="182"/>
        <v>0</v>
      </c>
      <c r="AJ63" s="319">
        <f t="shared" si="182"/>
        <v>0</v>
      </c>
      <c r="AK63" s="354">
        <f t="shared" ref="AK63:AS63" si="183">AK64+AK65</f>
        <v>0</v>
      </c>
      <c r="AL63" s="355">
        <f t="shared" si="183"/>
        <v>0</v>
      </c>
      <c r="AM63" s="355">
        <f t="shared" si="183"/>
        <v>0</v>
      </c>
      <c r="AN63" s="354">
        <f t="shared" si="183"/>
        <v>0</v>
      </c>
      <c r="AO63" s="355">
        <f t="shared" si="183"/>
        <v>0</v>
      </c>
      <c r="AP63" s="355">
        <f t="shared" si="183"/>
        <v>0</v>
      </c>
      <c r="AQ63" s="354">
        <f t="shared" si="183"/>
        <v>0</v>
      </c>
      <c r="AR63" s="355">
        <f t="shared" si="183"/>
        <v>0</v>
      </c>
      <c r="AS63" s="319">
        <f t="shared" si="183"/>
        <v>0</v>
      </c>
    </row>
    <row r="64" spans="1:45" s="55" customFormat="1" ht="15.75" x14ac:dyDescent="0.25">
      <c r="A64" s="56">
        <f>ROW()</f>
        <v>64</v>
      </c>
      <c r="B64" s="60" t="s">
        <v>122</v>
      </c>
      <c r="C64" s="532" t="s">
        <v>27</v>
      </c>
      <c r="D64" s="354"/>
      <c r="E64" s="355"/>
      <c r="F64" s="314"/>
      <c r="G64" s="319">
        <f>D64+E64+F64</f>
        <v>0</v>
      </c>
      <c r="H64" s="354"/>
      <c r="I64" s="355"/>
      <c r="J64" s="314"/>
      <c r="K64" s="319">
        <f>H64+I64+J64</f>
        <v>0</v>
      </c>
      <c r="L64" s="354"/>
      <c r="M64" s="355"/>
      <c r="N64" s="314"/>
      <c r="O64" s="319">
        <f>L64+M64+N64</f>
        <v>0</v>
      </c>
      <c r="P64" s="354"/>
      <c r="Q64" s="355"/>
      <c r="R64" s="314"/>
      <c r="S64" s="319">
        <f>P64+Q64+R64</f>
        <v>0</v>
      </c>
      <c r="T64" s="354"/>
      <c r="U64" s="355"/>
      <c r="V64" s="314"/>
      <c r="W64" s="319">
        <f>T64+U64+V64</f>
        <v>0</v>
      </c>
      <c r="X64" s="354"/>
      <c r="Y64" s="355"/>
      <c r="Z64" s="314"/>
      <c r="AA64" s="371">
        <f>X64+Y64+Z64</f>
        <v>0</v>
      </c>
      <c r="AB64" s="354">
        <f t="shared" ref="AB64:AB65" si="184">SUMIF($D$2:$AA$2,"Hauptkostenstelle - Summe",D64:AA64)</f>
        <v>0</v>
      </c>
      <c r="AC64" s="355">
        <f>'BAB - 1. Schlüsselung'!W64</f>
        <v>0</v>
      </c>
      <c r="AD64" s="319">
        <f t="shared" ref="AD64:AD65" si="185">AB64-AC64</f>
        <v>0</v>
      </c>
      <c r="AE64" s="354">
        <f t="shared" ref="AE64:AE65" si="186">SUMIF($D$3:$AA$3,"Stromnetz - Summe",D64:AA64)</f>
        <v>0</v>
      </c>
      <c r="AF64" s="314"/>
      <c r="AG64" s="319">
        <f t="shared" ref="AG64:AG65" si="187">AE64-AF64</f>
        <v>0</v>
      </c>
      <c r="AH64" s="354">
        <f t="shared" ref="AH64:AH65" si="188">SUMIF($D$3:$AA$3,"Gasnetz - Summe",D64:AA64)</f>
        <v>0</v>
      </c>
      <c r="AI64" s="314"/>
      <c r="AJ64" s="319">
        <f t="shared" ref="AJ64:AJ65" si="189">AH64-AI64</f>
        <v>0</v>
      </c>
      <c r="AK64" s="354">
        <f t="shared" ref="AK64:AK65" si="190">SUMIF($D$2:$AA$2,"Hauptkostenstelle - 1. Schlüsselung",D64:AA64)</f>
        <v>0</v>
      </c>
      <c r="AL64" s="355">
        <f t="shared" ref="AL64:AL65" si="191">SUMIF($D$2:$AA$2,"Hauptkostenstelle - 2. Schlüsselung",D64:AA64)</f>
        <v>0</v>
      </c>
      <c r="AM64" s="355">
        <f t="shared" ref="AM64:AM65" si="192">SUMIF($D$2:$AA$2,"Hauptkostenstelle - ILV",D64:AA64)</f>
        <v>0</v>
      </c>
      <c r="AN64" s="354">
        <f t="shared" ref="AN64:AN65" si="193">SUMIF($D$3:$AA$3,"Stromnetz - 1. Schlüsselung",D64:AA64)</f>
        <v>0</v>
      </c>
      <c r="AO64" s="355">
        <f t="shared" ref="AO64:AO65" si="194">SUMIF($D$3:$AA$3,"Stromnetz - 2. Schlüsselung",D64:AA64)</f>
        <v>0</v>
      </c>
      <c r="AP64" s="355">
        <f t="shared" ref="AP64:AP65" si="195">SUMIF($D$3:$AA$3,"Stromnetz - ILV",D64:AA64)</f>
        <v>0</v>
      </c>
      <c r="AQ64" s="354">
        <f t="shared" ref="AQ64:AQ65" si="196">SUMIF($D$3:$AA$3,"Gasnetz - 1. Schlüsselung",D64:AA64)</f>
        <v>0</v>
      </c>
      <c r="AR64" s="355">
        <f t="shared" ref="AR64:AR65" si="197">SUMIF($D$3:$AA$3,"Gasnetz - 2. Schlüsselung",D64:AA64)</f>
        <v>0</v>
      </c>
      <c r="AS64" s="319">
        <f t="shared" ref="AS64:AS65" si="198">SUMIF($D$3:$AA$3,"Gasnetz - ILV",D64:AA64)</f>
        <v>0</v>
      </c>
    </row>
    <row r="65" spans="1:45" s="59" customFormat="1" x14ac:dyDescent="0.2">
      <c r="A65" s="56">
        <f>ROW()</f>
        <v>65</v>
      </c>
      <c r="B65" s="57" t="s">
        <v>123</v>
      </c>
      <c r="C65" s="533" t="s">
        <v>14</v>
      </c>
      <c r="D65" s="361"/>
      <c r="E65" s="362"/>
      <c r="F65" s="313"/>
      <c r="G65" s="318">
        <f>D65+E65+F65</f>
        <v>0</v>
      </c>
      <c r="H65" s="361"/>
      <c r="I65" s="362"/>
      <c r="J65" s="313"/>
      <c r="K65" s="318">
        <f>H65+I65+J65</f>
        <v>0</v>
      </c>
      <c r="L65" s="361"/>
      <c r="M65" s="362"/>
      <c r="N65" s="313"/>
      <c r="O65" s="318">
        <f>L65+M65+N65</f>
        <v>0</v>
      </c>
      <c r="P65" s="361"/>
      <c r="Q65" s="362"/>
      <c r="R65" s="313"/>
      <c r="S65" s="318">
        <f>P65+Q65+R65</f>
        <v>0</v>
      </c>
      <c r="T65" s="361"/>
      <c r="U65" s="362"/>
      <c r="V65" s="313"/>
      <c r="W65" s="318">
        <f>T65+U65+V65</f>
        <v>0</v>
      </c>
      <c r="X65" s="361"/>
      <c r="Y65" s="362"/>
      <c r="Z65" s="313"/>
      <c r="AA65" s="372">
        <f>X65+Y65+Z65</f>
        <v>0</v>
      </c>
      <c r="AB65" s="361">
        <f t="shared" si="184"/>
        <v>0</v>
      </c>
      <c r="AC65" s="362">
        <f>'BAB - 1. Schlüsselung'!W65</f>
        <v>0</v>
      </c>
      <c r="AD65" s="318">
        <f t="shared" si="185"/>
        <v>0</v>
      </c>
      <c r="AE65" s="361">
        <f t="shared" si="186"/>
        <v>0</v>
      </c>
      <c r="AF65" s="313"/>
      <c r="AG65" s="318">
        <f t="shared" si="187"/>
        <v>0</v>
      </c>
      <c r="AH65" s="361">
        <f t="shared" si="188"/>
        <v>0</v>
      </c>
      <c r="AI65" s="313"/>
      <c r="AJ65" s="318">
        <f t="shared" si="189"/>
        <v>0</v>
      </c>
      <c r="AK65" s="361">
        <f t="shared" si="190"/>
        <v>0</v>
      </c>
      <c r="AL65" s="362">
        <f t="shared" si="191"/>
        <v>0</v>
      </c>
      <c r="AM65" s="362">
        <f t="shared" si="192"/>
        <v>0</v>
      </c>
      <c r="AN65" s="361">
        <f t="shared" si="193"/>
        <v>0</v>
      </c>
      <c r="AO65" s="362">
        <f t="shared" si="194"/>
        <v>0</v>
      </c>
      <c r="AP65" s="362">
        <f t="shared" si="195"/>
        <v>0</v>
      </c>
      <c r="AQ65" s="361">
        <f t="shared" si="196"/>
        <v>0</v>
      </c>
      <c r="AR65" s="362">
        <f t="shared" si="197"/>
        <v>0</v>
      </c>
      <c r="AS65" s="318">
        <f t="shared" si="198"/>
        <v>0</v>
      </c>
    </row>
    <row r="66" spans="1:45" s="55" customFormat="1" ht="15.75" x14ac:dyDescent="0.25">
      <c r="A66" s="56">
        <f>ROW()</f>
        <v>66</v>
      </c>
      <c r="B66" s="60" t="s">
        <v>124</v>
      </c>
      <c r="C66" s="532" t="s">
        <v>125</v>
      </c>
      <c r="D66" s="354"/>
      <c r="E66" s="355"/>
      <c r="F66" s="357">
        <f>F67+F72</f>
        <v>0</v>
      </c>
      <c r="G66" s="319">
        <f>G67+G72</f>
        <v>0</v>
      </c>
      <c r="H66" s="354"/>
      <c r="I66" s="355"/>
      <c r="J66" s="357">
        <f>J67+J72</f>
        <v>0</v>
      </c>
      <c r="K66" s="319">
        <f>K67+K72</f>
        <v>0</v>
      </c>
      <c r="L66" s="354"/>
      <c r="M66" s="355"/>
      <c r="N66" s="357">
        <f>N67+N72</f>
        <v>0</v>
      </c>
      <c r="O66" s="319">
        <f>O67+O72</f>
        <v>0</v>
      </c>
      <c r="P66" s="354"/>
      <c r="Q66" s="355"/>
      <c r="R66" s="357">
        <f>R67+R72</f>
        <v>0</v>
      </c>
      <c r="S66" s="319">
        <f>S67+S72</f>
        <v>0</v>
      </c>
      <c r="T66" s="354"/>
      <c r="U66" s="355"/>
      <c r="V66" s="357">
        <f>V67+V72</f>
        <v>0</v>
      </c>
      <c r="W66" s="319">
        <f>W67+W72</f>
        <v>0</v>
      </c>
      <c r="X66" s="354"/>
      <c r="Y66" s="355"/>
      <c r="Z66" s="357">
        <f>Z67+Z72</f>
        <v>0</v>
      </c>
      <c r="AA66" s="371">
        <f>AA67+AA72</f>
        <v>0</v>
      </c>
      <c r="AB66" s="354">
        <f t="shared" ref="AB66:AC66" si="199">AB67+AB72</f>
        <v>0</v>
      </c>
      <c r="AC66" s="355">
        <f t="shared" si="199"/>
        <v>0</v>
      </c>
      <c r="AD66" s="319">
        <f>AD67+AD72</f>
        <v>0</v>
      </c>
      <c r="AE66" s="354">
        <f t="shared" ref="AE66:AJ66" si="200">AE67+AE72</f>
        <v>0</v>
      </c>
      <c r="AF66" s="357">
        <f t="shared" si="200"/>
        <v>0</v>
      </c>
      <c r="AG66" s="319">
        <f t="shared" si="200"/>
        <v>0</v>
      </c>
      <c r="AH66" s="354">
        <f t="shared" si="200"/>
        <v>0</v>
      </c>
      <c r="AI66" s="357">
        <f t="shared" si="200"/>
        <v>0</v>
      </c>
      <c r="AJ66" s="319">
        <f t="shared" si="200"/>
        <v>0</v>
      </c>
      <c r="AK66" s="354">
        <f t="shared" ref="AK66:AS66" si="201">AK67+AK72</f>
        <v>0</v>
      </c>
      <c r="AL66" s="355">
        <f t="shared" si="201"/>
        <v>0</v>
      </c>
      <c r="AM66" s="355">
        <f t="shared" si="201"/>
        <v>0</v>
      </c>
      <c r="AN66" s="354">
        <f t="shared" si="201"/>
        <v>0</v>
      </c>
      <c r="AO66" s="355">
        <f t="shared" si="201"/>
        <v>0</v>
      </c>
      <c r="AP66" s="355">
        <f t="shared" si="201"/>
        <v>0</v>
      </c>
      <c r="AQ66" s="354">
        <f t="shared" si="201"/>
        <v>0</v>
      </c>
      <c r="AR66" s="355">
        <f t="shared" si="201"/>
        <v>0</v>
      </c>
      <c r="AS66" s="319">
        <f t="shared" si="201"/>
        <v>0</v>
      </c>
    </row>
    <row r="67" spans="1:45" s="55" customFormat="1" ht="31.5" x14ac:dyDescent="0.25">
      <c r="A67" s="56">
        <f>ROW()</f>
        <v>67</v>
      </c>
      <c r="B67" s="60" t="s">
        <v>126</v>
      </c>
      <c r="C67" s="532" t="s">
        <v>127</v>
      </c>
      <c r="D67" s="354"/>
      <c r="E67" s="355"/>
      <c r="F67" s="357">
        <f>F68+F71</f>
        <v>0</v>
      </c>
      <c r="G67" s="319">
        <f>G68+G71</f>
        <v>0</v>
      </c>
      <c r="H67" s="354"/>
      <c r="I67" s="355"/>
      <c r="J67" s="357">
        <f>J68+J71</f>
        <v>0</v>
      </c>
      <c r="K67" s="319">
        <f>K68+K71</f>
        <v>0</v>
      </c>
      <c r="L67" s="354"/>
      <c r="M67" s="355"/>
      <c r="N67" s="357">
        <f>N68+N71</f>
        <v>0</v>
      </c>
      <c r="O67" s="319">
        <f>O68+O71</f>
        <v>0</v>
      </c>
      <c r="P67" s="354"/>
      <c r="Q67" s="355"/>
      <c r="R67" s="357">
        <f>R68+R71</f>
        <v>0</v>
      </c>
      <c r="S67" s="319">
        <f>S68+S71</f>
        <v>0</v>
      </c>
      <c r="T67" s="354"/>
      <c r="U67" s="355"/>
      <c r="V67" s="357">
        <f>V68+V71</f>
        <v>0</v>
      </c>
      <c r="W67" s="319">
        <f>W68+W71</f>
        <v>0</v>
      </c>
      <c r="X67" s="354"/>
      <c r="Y67" s="355"/>
      <c r="Z67" s="357">
        <f>Z68+Z71</f>
        <v>0</v>
      </c>
      <c r="AA67" s="371">
        <f>AA68+AA71</f>
        <v>0</v>
      </c>
      <c r="AB67" s="354">
        <f>AB68+AB71</f>
        <v>0</v>
      </c>
      <c r="AC67" s="355">
        <f>AC68+AC71</f>
        <v>0</v>
      </c>
      <c r="AD67" s="319">
        <f>AD68+AD71</f>
        <v>0</v>
      </c>
      <c r="AE67" s="354">
        <f t="shared" ref="AE67:AJ67" si="202">AE68+AE71</f>
        <v>0</v>
      </c>
      <c r="AF67" s="357">
        <f t="shared" si="202"/>
        <v>0</v>
      </c>
      <c r="AG67" s="319">
        <f t="shared" si="202"/>
        <v>0</v>
      </c>
      <c r="AH67" s="354">
        <f t="shared" si="202"/>
        <v>0</v>
      </c>
      <c r="AI67" s="357">
        <f t="shared" si="202"/>
        <v>0</v>
      </c>
      <c r="AJ67" s="319">
        <f t="shared" si="202"/>
        <v>0</v>
      </c>
      <c r="AK67" s="354">
        <f t="shared" ref="AK67:AS67" si="203">AK68+AK71</f>
        <v>0</v>
      </c>
      <c r="AL67" s="355">
        <f t="shared" si="203"/>
        <v>0</v>
      </c>
      <c r="AM67" s="355">
        <f t="shared" si="203"/>
        <v>0</v>
      </c>
      <c r="AN67" s="354">
        <f t="shared" si="203"/>
        <v>0</v>
      </c>
      <c r="AO67" s="355">
        <f t="shared" si="203"/>
        <v>0</v>
      </c>
      <c r="AP67" s="355">
        <f t="shared" si="203"/>
        <v>0</v>
      </c>
      <c r="AQ67" s="354">
        <f t="shared" si="203"/>
        <v>0</v>
      </c>
      <c r="AR67" s="355">
        <f t="shared" si="203"/>
        <v>0</v>
      </c>
      <c r="AS67" s="319">
        <f t="shared" si="203"/>
        <v>0</v>
      </c>
    </row>
    <row r="68" spans="1:45" s="59" customFormat="1" ht="30" x14ac:dyDescent="0.2">
      <c r="A68" s="56">
        <f>ROW()</f>
        <v>68</v>
      </c>
      <c r="B68" s="58" t="s">
        <v>128</v>
      </c>
      <c r="C68" s="533" t="s">
        <v>129</v>
      </c>
      <c r="D68" s="361"/>
      <c r="E68" s="362"/>
      <c r="F68" s="353">
        <f>F69+F70</f>
        <v>0</v>
      </c>
      <c r="G68" s="318">
        <f>G69+G70</f>
        <v>0</v>
      </c>
      <c r="H68" s="361"/>
      <c r="I68" s="362"/>
      <c r="J68" s="353">
        <f>J69+J70</f>
        <v>0</v>
      </c>
      <c r="K68" s="318">
        <f>K69+K70</f>
        <v>0</v>
      </c>
      <c r="L68" s="361"/>
      <c r="M68" s="362"/>
      <c r="N68" s="353">
        <f>N69+N70</f>
        <v>0</v>
      </c>
      <c r="O68" s="318">
        <f>O69+O70</f>
        <v>0</v>
      </c>
      <c r="P68" s="361"/>
      <c r="Q68" s="362"/>
      <c r="R68" s="353">
        <f>R69+R70</f>
        <v>0</v>
      </c>
      <c r="S68" s="318">
        <f>S69+S70</f>
        <v>0</v>
      </c>
      <c r="T68" s="361"/>
      <c r="U68" s="362"/>
      <c r="V68" s="353">
        <f>V69+V70</f>
        <v>0</v>
      </c>
      <c r="W68" s="318">
        <f>W69+W70</f>
        <v>0</v>
      </c>
      <c r="X68" s="361"/>
      <c r="Y68" s="362"/>
      <c r="Z68" s="353">
        <f>Z69+Z70</f>
        <v>0</v>
      </c>
      <c r="AA68" s="372">
        <f>AA69+AA70</f>
        <v>0</v>
      </c>
      <c r="AB68" s="361">
        <f>AB69+AB70</f>
        <v>0</v>
      </c>
      <c r="AC68" s="362">
        <f>AC69+AC70</f>
        <v>0</v>
      </c>
      <c r="AD68" s="318">
        <f>AD69+AD70</f>
        <v>0</v>
      </c>
      <c r="AE68" s="361">
        <f t="shared" ref="AE68:AJ68" si="204">AE69+AE70</f>
        <v>0</v>
      </c>
      <c r="AF68" s="353">
        <f t="shared" si="204"/>
        <v>0</v>
      </c>
      <c r="AG68" s="318">
        <f t="shared" si="204"/>
        <v>0</v>
      </c>
      <c r="AH68" s="361">
        <f t="shared" si="204"/>
        <v>0</v>
      </c>
      <c r="AI68" s="353">
        <f t="shared" si="204"/>
        <v>0</v>
      </c>
      <c r="AJ68" s="318">
        <f t="shared" si="204"/>
        <v>0</v>
      </c>
      <c r="AK68" s="361">
        <f t="shared" ref="AK68:AS68" si="205">AK69+AK70</f>
        <v>0</v>
      </c>
      <c r="AL68" s="362">
        <f t="shared" si="205"/>
        <v>0</v>
      </c>
      <c r="AM68" s="362">
        <f t="shared" si="205"/>
        <v>0</v>
      </c>
      <c r="AN68" s="361">
        <f t="shared" si="205"/>
        <v>0</v>
      </c>
      <c r="AO68" s="362">
        <f t="shared" si="205"/>
        <v>0</v>
      </c>
      <c r="AP68" s="362">
        <f t="shared" si="205"/>
        <v>0</v>
      </c>
      <c r="AQ68" s="361">
        <f t="shared" si="205"/>
        <v>0</v>
      </c>
      <c r="AR68" s="362">
        <f t="shared" si="205"/>
        <v>0</v>
      </c>
      <c r="AS68" s="318">
        <f t="shared" si="205"/>
        <v>0</v>
      </c>
    </row>
    <row r="69" spans="1:45" s="59" customFormat="1" ht="45" x14ac:dyDescent="0.2">
      <c r="A69" s="56">
        <f>ROW()</f>
        <v>69</v>
      </c>
      <c r="B69" s="58" t="s">
        <v>130</v>
      </c>
      <c r="C69" s="533" t="s">
        <v>32</v>
      </c>
      <c r="D69" s="361"/>
      <c r="E69" s="362"/>
      <c r="F69" s="313"/>
      <c r="G69" s="318">
        <f>D69+E69+F69</f>
        <v>0</v>
      </c>
      <c r="H69" s="361"/>
      <c r="I69" s="362"/>
      <c r="J69" s="313"/>
      <c r="K69" s="318">
        <f>H69+I69+J69</f>
        <v>0</v>
      </c>
      <c r="L69" s="361"/>
      <c r="M69" s="362"/>
      <c r="N69" s="313"/>
      <c r="O69" s="318">
        <f>L69+M69+N69</f>
        <v>0</v>
      </c>
      <c r="P69" s="361"/>
      <c r="Q69" s="362"/>
      <c r="R69" s="313"/>
      <c r="S69" s="318">
        <f>P69+Q69+R69</f>
        <v>0</v>
      </c>
      <c r="T69" s="361"/>
      <c r="U69" s="362"/>
      <c r="V69" s="313"/>
      <c r="W69" s="318">
        <f>T69+U69+V69</f>
        <v>0</v>
      </c>
      <c r="X69" s="361"/>
      <c r="Y69" s="362"/>
      <c r="Z69" s="313"/>
      <c r="AA69" s="372">
        <f>X69+Y69+Z69</f>
        <v>0</v>
      </c>
      <c r="AB69" s="361">
        <f t="shared" ref="AB69:AB72" si="206">SUMIF($D$2:$AA$2,"Hauptkostenstelle - Summe",D69:AA69)</f>
        <v>0</v>
      </c>
      <c r="AC69" s="362">
        <f>'BAB - 1. Schlüsselung'!W69</f>
        <v>0</v>
      </c>
      <c r="AD69" s="318">
        <f t="shared" ref="AD69:AD72" si="207">AB69-AC69</f>
        <v>0</v>
      </c>
      <c r="AE69" s="361">
        <f t="shared" ref="AE69:AE72" si="208">SUMIF($D$3:$AA$3,"Stromnetz - Summe",D69:AA69)</f>
        <v>0</v>
      </c>
      <c r="AF69" s="313"/>
      <c r="AG69" s="318">
        <f t="shared" ref="AG69:AG72" si="209">AE69-AF69</f>
        <v>0</v>
      </c>
      <c r="AH69" s="361">
        <f t="shared" ref="AH69:AH72" si="210">SUMIF($D$3:$AA$3,"Gasnetz - Summe",D69:AA69)</f>
        <v>0</v>
      </c>
      <c r="AI69" s="313"/>
      <c r="AJ69" s="318">
        <f t="shared" ref="AJ69:AJ72" si="211">AH69-AI69</f>
        <v>0</v>
      </c>
      <c r="AK69" s="361">
        <f t="shared" ref="AK69:AK72" si="212">SUMIF($D$2:$AA$2,"Hauptkostenstelle - 1. Schlüsselung",D69:AA69)</f>
        <v>0</v>
      </c>
      <c r="AL69" s="362">
        <f t="shared" ref="AL69:AL72" si="213">SUMIF($D$2:$AA$2,"Hauptkostenstelle - 2. Schlüsselung",D69:AA69)</f>
        <v>0</v>
      </c>
      <c r="AM69" s="362">
        <f t="shared" ref="AM69:AM72" si="214">SUMIF($D$2:$AA$2,"Hauptkostenstelle - ILV",D69:AA69)</f>
        <v>0</v>
      </c>
      <c r="AN69" s="361">
        <f t="shared" ref="AN69:AN72" si="215">SUMIF($D$3:$AA$3,"Stromnetz - 1. Schlüsselung",D69:AA69)</f>
        <v>0</v>
      </c>
      <c r="AO69" s="362">
        <f t="shared" ref="AO69:AO72" si="216">SUMIF($D$3:$AA$3,"Stromnetz - 2. Schlüsselung",D69:AA69)</f>
        <v>0</v>
      </c>
      <c r="AP69" s="362">
        <f t="shared" ref="AP69:AP72" si="217">SUMIF($D$3:$AA$3,"Stromnetz - ILV",D69:AA69)</f>
        <v>0</v>
      </c>
      <c r="AQ69" s="361">
        <f t="shared" ref="AQ69:AQ72" si="218">SUMIF($D$3:$AA$3,"Gasnetz - 1. Schlüsselung",D69:AA69)</f>
        <v>0</v>
      </c>
      <c r="AR69" s="362">
        <f t="shared" ref="AR69:AR72" si="219">SUMIF($D$3:$AA$3,"Gasnetz - 2. Schlüsselung",D69:AA69)</f>
        <v>0</v>
      </c>
      <c r="AS69" s="318">
        <f t="shared" ref="AS69:AS72" si="220">SUMIF($D$3:$AA$3,"Gasnetz - ILV",D69:AA69)</f>
        <v>0</v>
      </c>
    </row>
    <row r="70" spans="1:45" s="59" customFormat="1" x14ac:dyDescent="0.2">
      <c r="A70" s="56">
        <f>ROW()</f>
        <v>70</v>
      </c>
      <c r="B70" s="57" t="s">
        <v>131</v>
      </c>
      <c r="C70" s="533" t="s">
        <v>14</v>
      </c>
      <c r="D70" s="361"/>
      <c r="E70" s="362"/>
      <c r="F70" s="313"/>
      <c r="G70" s="318">
        <f>D70+E70+F70</f>
        <v>0</v>
      </c>
      <c r="H70" s="361"/>
      <c r="I70" s="362"/>
      <c r="J70" s="313"/>
      <c r="K70" s="318">
        <f>H70+I70+J70</f>
        <v>0</v>
      </c>
      <c r="L70" s="361"/>
      <c r="M70" s="362"/>
      <c r="N70" s="313"/>
      <c r="O70" s="318">
        <f>L70+M70+N70</f>
        <v>0</v>
      </c>
      <c r="P70" s="361"/>
      <c r="Q70" s="362"/>
      <c r="R70" s="313"/>
      <c r="S70" s="318">
        <f>P70+Q70+R70</f>
        <v>0</v>
      </c>
      <c r="T70" s="361"/>
      <c r="U70" s="362"/>
      <c r="V70" s="313"/>
      <c r="W70" s="318">
        <f>T70+U70+V70</f>
        <v>0</v>
      </c>
      <c r="X70" s="361"/>
      <c r="Y70" s="362"/>
      <c r="Z70" s="313"/>
      <c r="AA70" s="372">
        <f>X70+Y70+Z70</f>
        <v>0</v>
      </c>
      <c r="AB70" s="361">
        <f t="shared" si="206"/>
        <v>0</v>
      </c>
      <c r="AC70" s="362">
        <f>'BAB - 1. Schlüsselung'!W70</f>
        <v>0</v>
      </c>
      <c r="AD70" s="318">
        <f t="shared" si="207"/>
        <v>0</v>
      </c>
      <c r="AE70" s="361">
        <f t="shared" si="208"/>
        <v>0</v>
      </c>
      <c r="AF70" s="313"/>
      <c r="AG70" s="318">
        <f t="shared" si="209"/>
        <v>0</v>
      </c>
      <c r="AH70" s="361">
        <f t="shared" si="210"/>
        <v>0</v>
      </c>
      <c r="AI70" s="313"/>
      <c r="AJ70" s="318">
        <f t="shared" si="211"/>
        <v>0</v>
      </c>
      <c r="AK70" s="361">
        <f t="shared" si="212"/>
        <v>0</v>
      </c>
      <c r="AL70" s="362">
        <f t="shared" si="213"/>
        <v>0</v>
      </c>
      <c r="AM70" s="362">
        <f t="shared" si="214"/>
        <v>0</v>
      </c>
      <c r="AN70" s="361">
        <f t="shared" si="215"/>
        <v>0</v>
      </c>
      <c r="AO70" s="362">
        <f t="shared" si="216"/>
        <v>0</v>
      </c>
      <c r="AP70" s="362">
        <f t="shared" si="217"/>
        <v>0</v>
      </c>
      <c r="AQ70" s="361">
        <f t="shared" si="218"/>
        <v>0</v>
      </c>
      <c r="AR70" s="362">
        <f t="shared" si="219"/>
        <v>0</v>
      </c>
      <c r="AS70" s="318">
        <f t="shared" si="220"/>
        <v>0</v>
      </c>
    </row>
    <row r="71" spans="1:45" s="59" customFormat="1" x14ac:dyDescent="0.2">
      <c r="A71" s="56">
        <f>ROW()</f>
        <v>71</v>
      </c>
      <c r="B71" s="57" t="s">
        <v>132</v>
      </c>
      <c r="C71" s="533" t="s">
        <v>133</v>
      </c>
      <c r="D71" s="361"/>
      <c r="E71" s="362"/>
      <c r="F71" s="313"/>
      <c r="G71" s="318">
        <f>D71+E71+F71</f>
        <v>0</v>
      </c>
      <c r="H71" s="361"/>
      <c r="I71" s="362"/>
      <c r="J71" s="313"/>
      <c r="K71" s="318">
        <f>H71+I71+J71</f>
        <v>0</v>
      </c>
      <c r="L71" s="361"/>
      <c r="M71" s="362"/>
      <c r="N71" s="313"/>
      <c r="O71" s="318">
        <f>L71+M71+N71</f>
        <v>0</v>
      </c>
      <c r="P71" s="361"/>
      <c r="Q71" s="362"/>
      <c r="R71" s="313"/>
      <c r="S71" s="318">
        <f>P71+Q71+R71</f>
        <v>0</v>
      </c>
      <c r="T71" s="361"/>
      <c r="U71" s="362"/>
      <c r="V71" s="313"/>
      <c r="W71" s="318">
        <f>T71+U71+V71</f>
        <v>0</v>
      </c>
      <c r="X71" s="361"/>
      <c r="Y71" s="362"/>
      <c r="Z71" s="313"/>
      <c r="AA71" s="372">
        <f>X71+Y71+Z71</f>
        <v>0</v>
      </c>
      <c r="AB71" s="361">
        <f t="shared" si="206"/>
        <v>0</v>
      </c>
      <c r="AC71" s="362">
        <f>'BAB - 1. Schlüsselung'!W71</f>
        <v>0</v>
      </c>
      <c r="AD71" s="318">
        <f t="shared" si="207"/>
        <v>0</v>
      </c>
      <c r="AE71" s="361">
        <f t="shared" si="208"/>
        <v>0</v>
      </c>
      <c r="AF71" s="313"/>
      <c r="AG71" s="318">
        <f t="shared" si="209"/>
        <v>0</v>
      </c>
      <c r="AH71" s="361">
        <f t="shared" si="210"/>
        <v>0</v>
      </c>
      <c r="AI71" s="313"/>
      <c r="AJ71" s="318">
        <f t="shared" si="211"/>
        <v>0</v>
      </c>
      <c r="AK71" s="361">
        <f t="shared" si="212"/>
        <v>0</v>
      </c>
      <c r="AL71" s="362">
        <f t="shared" si="213"/>
        <v>0</v>
      </c>
      <c r="AM71" s="362">
        <f t="shared" si="214"/>
        <v>0</v>
      </c>
      <c r="AN71" s="361">
        <f t="shared" si="215"/>
        <v>0</v>
      </c>
      <c r="AO71" s="362">
        <f t="shared" si="216"/>
        <v>0</v>
      </c>
      <c r="AP71" s="362">
        <f t="shared" si="217"/>
        <v>0</v>
      </c>
      <c r="AQ71" s="361">
        <f t="shared" si="218"/>
        <v>0</v>
      </c>
      <c r="AR71" s="362">
        <f t="shared" si="219"/>
        <v>0</v>
      </c>
      <c r="AS71" s="318">
        <f t="shared" si="220"/>
        <v>0</v>
      </c>
    </row>
    <row r="72" spans="1:45" s="55" customFormat="1" ht="63" x14ac:dyDescent="0.25">
      <c r="A72" s="56">
        <f>ROW()</f>
        <v>72</v>
      </c>
      <c r="B72" s="61" t="s">
        <v>134</v>
      </c>
      <c r="C72" s="532" t="s">
        <v>135</v>
      </c>
      <c r="D72" s="354"/>
      <c r="E72" s="355"/>
      <c r="F72" s="314"/>
      <c r="G72" s="319">
        <f>D72+E72+F72</f>
        <v>0</v>
      </c>
      <c r="H72" s="354"/>
      <c r="I72" s="355"/>
      <c r="J72" s="314"/>
      <c r="K72" s="319">
        <f>H72+I72+J72</f>
        <v>0</v>
      </c>
      <c r="L72" s="354"/>
      <c r="M72" s="355"/>
      <c r="N72" s="314"/>
      <c r="O72" s="319">
        <f>L72+M72+N72</f>
        <v>0</v>
      </c>
      <c r="P72" s="354"/>
      <c r="Q72" s="355"/>
      <c r="R72" s="314"/>
      <c r="S72" s="319">
        <f>P72+Q72+R72</f>
        <v>0</v>
      </c>
      <c r="T72" s="354"/>
      <c r="U72" s="355"/>
      <c r="V72" s="314"/>
      <c r="W72" s="319">
        <f>T72+U72+V72</f>
        <v>0</v>
      </c>
      <c r="X72" s="354"/>
      <c r="Y72" s="355"/>
      <c r="Z72" s="314"/>
      <c r="AA72" s="371">
        <f>X72+Y72+Z72</f>
        <v>0</v>
      </c>
      <c r="AB72" s="354">
        <f t="shared" si="206"/>
        <v>0</v>
      </c>
      <c r="AC72" s="355">
        <f>'BAB - 1. Schlüsselung'!W72</f>
        <v>0</v>
      </c>
      <c r="AD72" s="319">
        <f t="shared" si="207"/>
        <v>0</v>
      </c>
      <c r="AE72" s="354">
        <f t="shared" si="208"/>
        <v>0</v>
      </c>
      <c r="AF72" s="314"/>
      <c r="AG72" s="319">
        <f t="shared" si="209"/>
        <v>0</v>
      </c>
      <c r="AH72" s="354">
        <f t="shared" si="210"/>
        <v>0</v>
      </c>
      <c r="AI72" s="314"/>
      <c r="AJ72" s="319">
        <f t="shared" si="211"/>
        <v>0</v>
      </c>
      <c r="AK72" s="354">
        <f t="shared" si="212"/>
        <v>0</v>
      </c>
      <c r="AL72" s="355">
        <f t="shared" si="213"/>
        <v>0</v>
      </c>
      <c r="AM72" s="355">
        <f t="shared" si="214"/>
        <v>0</v>
      </c>
      <c r="AN72" s="354">
        <f t="shared" si="215"/>
        <v>0</v>
      </c>
      <c r="AO72" s="355">
        <f t="shared" si="216"/>
        <v>0</v>
      </c>
      <c r="AP72" s="355">
        <f t="shared" si="217"/>
        <v>0</v>
      </c>
      <c r="AQ72" s="354">
        <f t="shared" si="218"/>
        <v>0</v>
      </c>
      <c r="AR72" s="355">
        <f t="shared" si="219"/>
        <v>0</v>
      </c>
      <c r="AS72" s="319">
        <f t="shared" si="220"/>
        <v>0</v>
      </c>
    </row>
    <row r="73" spans="1:45" s="55" customFormat="1" ht="15.75" x14ac:dyDescent="0.25">
      <c r="A73" s="56">
        <f>ROW()</f>
        <v>73</v>
      </c>
      <c r="B73" s="60" t="s">
        <v>136</v>
      </c>
      <c r="C73" s="532" t="s">
        <v>137</v>
      </c>
      <c r="D73" s="354"/>
      <c r="E73" s="355"/>
      <c r="F73" s="357">
        <f>SUM(F74:F92)</f>
        <v>0</v>
      </c>
      <c r="G73" s="319">
        <f>SUM(G74:G92)</f>
        <v>0</v>
      </c>
      <c r="H73" s="354"/>
      <c r="I73" s="355"/>
      <c r="J73" s="357">
        <f>SUM(J74:J92)</f>
        <v>0</v>
      </c>
      <c r="K73" s="319">
        <f>SUM(K74:K92)</f>
        <v>0</v>
      </c>
      <c r="L73" s="354"/>
      <c r="M73" s="355"/>
      <c r="N73" s="357">
        <f>SUM(N74:N92)</f>
        <v>0</v>
      </c>
      <c r="O73" s="319">
        <f>SUM(O74:O92)</f>
        <v>0</v>
      </c>
      <c r="P73" s="354"/>
      <c r="Q73" s="355"/>
      <c r="R73" s="357">
        <f>SUM(R74:R92)</f>
        <v>0</v>
      </c>
      <c r="S73" s="319">
        <f>SUM(S74:S92)</f>
        <v>0</v>
      </c>
      <c r="T73" s="354"/>
      <c r="U73" s="355"/>
      <c r="V73" s="357">
        <f>SUM(V74:V92)</f>
        <v>0</v>
      </c>
      <c r="W73" s="319">
        <f>SUM(W74:W92)</f>
        <v>0</v>
      </c>
      <c r="X73" s="354"/>
      <c r="Y73" s="355"/>
      <c r="Z73" s="357">
        <f>SUM(Z74:Z92)</f>
        <v>0</v>
      </c>
      <c r="AA73" s="371">
        <f>SUM(AA74:AA92)</f>
        <v>0</v>
      </c>
      <c r="AB73" s="354">
        <f>SUM(AB74:AB92)</f>
        <v>0</v>
      </c>
      <c r="AC73" s="355">
        <f t="shared" ref="AC73:AS73" si="221">SUM(AC74:AC92)</f>
        <v>0</v>
      </c>
      <c r="AD73" s="319">
        <f t="shared" si="221"/>
        <v>0</v>
      </c>
      <c r="AE73" s="354">
        <f t="shared" si="221"/>
        <v>0</v>
      </c>
      <c r="AF73" s="357">
        <f>SUM(AF74:AF92)</f>
        <v>0</v>
      </c>
      <c r="AG73" s="319">
        <f t="shared" si="221"/>
        <v>0</v>
      </c>
      <c r="AH73" s="354">
        <f t="shared" si="221"/>
        <v>0</v>
      </c>
      <c r="AI73" s="357">
        <f t="shared" si="221"/>
        <v>0</v>
      </c>
      <c r="AJ73" s="319">
        <f t="shared" si="221"/>
        <v>0</v>
      </c>
      <c r="AK73" s="354">
        <f t="shared" si="221"/>
        <v>0</v>
      </c>
      <c r="AL73" s="355">
        <f t="shared" si="221"/>
        <v>0</v>
      </c>
      <c r="AM73" s="355">
        <f t="shared" si="221"/>
        <v>0</v>
      </c>
      <c r="AN73" s="354">
        <f t="shared" si="221"/>
        <v>0</v>
      </c>
      <c r="AO73" s="355">
        <f t="shared" si="221"/>
        <v>0</v>
      </c>
      <c r="AP73" s="355">
        <f t="shared" si="221"/>
        <v>0</v>
      </c>
      <c r="AQ73" s="354">
        <f t="shared" si="221"/>
        <v>0</v>
      </c>
      <c r="AR73" s="355">
        <f t="shared" si="221"/>
        <v>0</v>
      </c>
      <c r="AS73" s="319">
        <f t="shared" si="221"/>
        <v>0</v>
      </c>
    </row>
    <row r="74" spans="1:45" s="59" customFormat="1" x14ac:dyDescent="0.2">
      <c r="A74" s="56">
        <f>ROW()</f>
        <v>74</v>
      </c>
      <c r="B74" s="57" t="s">
        <v>138</v>
      </c>
      <c r="C74" s="533" t="s">
        <v>139</v>
      </c>
      <c r="D74" s="361"/>
      <c r="E74" s="362"/>
      <c r="F74" s="313"/>
      <c r="G74" s="318">
        <f t="shared" ref="G74:G92" si="222">D74+E74+F74</f>
        <v>0</v>
      </c>
      <c r="H74" s="361"/>
      <c r="I74" s="362"/>
      <c r="J74" s="313"/>
      <c r="K74" s="318">
        <f t="shared" ref="K74:K92" si="223">H74+I74+J74</f>
        <v>0</v>
      </c>
      <c r="L74" s="361"/>
      <c r="M74" s="362"/>
      <c r="N74" s="313"/>
      <c r="O74" s="318">
        <f t="shared" ref="O74:O92" si="224">L74+M74+N74</f>
        <v>0</v>
      </c>
      <c r="P74" s="361"/>
      <c r="Q74" s="362"/>
      <c r="R74" s="313"/>
      <c r="S74" s="318">
        <f t="shared" ref="S74:S92" si="225">P74+Q74+R74</f>
        <v>0</v>
      </c>
      <c r="T74" s="361"/>
      <c r="U74" s="362"/>
      <c r="V74" s="313"/>
      <c r="W74" s="318">
        <f t="shared" ref="W74:W92" si="226">T74+U74+V74</f>
        <v>0</v>
      </c>
      <c r="X74" s="361"/>
      <c r="Y74" s="362"/>
      <c r="Z74" s="313"/>
      <c r="AA74" s="372">
        <f t="shared" ref="AA74:AA92" si="227">X74+Y74+Z74</f>
        <v>0</v>
      </c>
      <c r="AB74" s="361">
        <f t="shared" ref="AB74:AB92" si="228">SUMIF($D$2:$AA$2,"Hauptkostenstelle - Summe",D74:AA74)</f>
        <v>0</v>
      </c>
      <c r="AC74" s="362">
        <f>'BAB - 1. Schlüsselung'!W74</f>
        <v>0</v>
      </c>
      <c r="AD74" s="318">
        <f t="shared" ref="AD74:AD92" si="229">AB74-AC74</f>
        <v>0</v>
      </c>
      <c r="AE74" s="361">
        <f t="shared" ref="AE74:AE92" si="230">SUMIF($D$3:$AA$3,"Stromnetz - Summe",D74:AA74)</f>
        <v>0</v>
      </c>
      <c r="AF74" s="313"/>
      <c r="AG74" s="318">
        <f t="shared" ref="AG74:AG92" si="231">AE74-AF74</f>
        <v>0</v>
      </c>
      <c r="AH74" s="361">
        <f t="shared" ref="AH74:AH92" si="232">SUMIF($D$3:$AA$3,"Gasnetz - Summe",D74:AA74)</f>
        <v>0</v>
      </c>
      <c r="AI74" s="313"/>
      <c r="AJ74" s="318">
        <f t="shared" ref="AJ74:AJ92" si="233">AH74-AI74</f>
        <v>0</v>
      </c>
      <c r="AK74" s="361">
        <f t="shared" ref="AK74:AK92" si="234">SUMIF($D$2:$AA$2,"Hauptkostenstelle - 1. Schlüsselung",D74:AA74)</f>
        <v>0</v>
      </c>
      <c r="AL74" s="362">
        <f t="shared" ref="AL74:AL92" si="235">SUMIF($D$2:$AA$2,"Hauptkostenstelle - 2. Schlüsselung",D74:AA74)</f>
        <v>0</v>
      </c>
      <c r="AM74" s="362">
        <f t="shared" ref="AM74:AM92" si="236">SUMIF($D$2:$AA$2,"Hauptkostenstelle - ILV",D74:AA74)</f>
        <v>0</v>
      </c>
      <c r="AN74" s="361">
        <f t="shared" ref="AN74:AN92" si="237">SUMIF($D$3:$AA$3,"Stromnetz - 1. Schlüsselung",D74:AA74)</f>
        <v>0</v>
      </c>
      <c r="AO74" s="362">
        <f t="shared" ref="AO74:AO92" si="238">SUMIF($D$3:$AA$3,"Stromnetz - 2. Schlüsselung",D74:AA74)</f>
        <v>0</v>
      </c>
      <c r="AP74" s="362">
        <f t="shared" ref="AP74:AP92" si="239">SUMIF($D$3:$AA$3,"Stromnetz - ILV",D74:AA74)</f>
        <v>0</v>
      </c>
      <c r="AQ74" s="361">
        <f t="shared" ref="AQ74:AQ92" si="240">SUMIF($D$3:$AA$3,"Gasnetz - 1. Schlüsselung",D74:AA74)</f>
        <v>0</v>
      </c>
      <c r="AR74" s="362">
        <f t="shared" ref="AR74:AR92" si="241">SUMIF($D$3:$AA$3,"Gasnetz - 2. Schlüsselung",D74:AA74)</f>
        <v>0</v>
      </c>
      <c r="AS74" s="318">
        <f t="shared" ref="AS74:AS92" si="242">SUMIF($D$3:$AA$3,"Gasnetz - ILV",D74:AA74)</f>
        <v>0</v>
      </c>
    </row>
    <row r="75" spans="1:45" s="59" customFormat="1" ht="26.25" x14ac:dyDescent="0.2">
      <c r="A75" s="56">
        <f>ROW()</f>
        <v>75</v>
      </c>
      <c r="B75" s="57" t="s">
        <v>140</v>
      </c>
      <c r="C75" s="533" t="s">
        <v>510</v>
      </c>
      <c r="D75" s="361"/>
      <c r="E75" s="362"/>
      <c r="F75" s="313"/>
      <c r="G75" s="318">
        <f t="shared" si="222"/>
        <v>0</v>
      </c>
      <c r="H75" s="361"/>
      <c r="I75" s="362"/>
      <c r="J75" s="313"/>
      <c r="K75" s="318">
        <f t="shared" si="223"/>
        <v>0</v>
      </c>
      <c r="L75" s="361"/>
      <c r="M75" s="362"/>
      <c r="N75" s="313"/>
      <c r="O75" s="318">
        <f t="shared" si="224"/>
        <v>0</v>
      </c>
      <c r="P75" s="361"/>
      <c r="Q75" s="362"/>
      <c r="R75" s="313"/>
      <c r="S75" s="318">
        <f t="shared" si="225"/>
        <v>0</v>
      </c>
      <c r="T75" s="361"/>
      <c r="U75" s="362"/>
      <c r="V75" s="313"/>
      <c r="W75" s="318">
        <f t="shared" si="226"/>
        <v>0</v>
      </c>
      <c r="X75" s="361"/>
      <c r="Y75" s="362"/>
      <c r="Z75" s="313"/>
      <c r="AA75" s="372">
        <f t="shared" si="227"/>
        <v>0</v>
      </c>
      <c r="AB75" s="361">
        <f t="shared" si="228"/>
        <v>0</v>
      </c>
      <c r="AC75" s="362">
        <f>'BAB - 1. Schlüsselung'!W75</f>
        <v>0</v>
      </c>
      <c r="AD75" s="318">
        <f t="shared" si="229"/>
        <v>0</v>
      </c>
      <c r="AE75" s="361">
        <f t="shared" si="230"/>
        <v>0</v>
      </c>
      <c r="AF75" s="313"/>
      <c r="AG75" s="318">
        <f t="shared" si="231"/>
        <v>0</v>
      </c>
      <c r="AH75" s="361">
        <f t="shared" si="232"/>
        <v>0</v>
      </c>
      <c r="AI75" s="313"/>
      <c r="AJ75" s="318">
        <f t="shared" si="233"/>
        <v>0</v>
      </c>
      <c r="AK75" s="361">
        <f t="shared" si="234"/>
        <v>0</v>
      </c>
      <c r="AL75" s="362">
        <f t="shared" si="235"/>
        <v>0</v>
      </c>
      <c r="AM75" s="362">
        <f t="shared" si="236"/>
        <v>0</v>
      </c>
      <c r="AN75" s="361">
        <f t="shared" si="237"/>
        <v>0</v>
      </c>
      <c r="AO75" s="362">
        <f t="shared" si="238"/>
        <v>0</v>
      </c>
      <c r="AP75" s="362">
        <f t="shared" si="239"/>
        <v>0</v>
      </c>
      <c r="AQ75" s="361">
        <f t="shared" si="240"/>
        <v>0</v>
      </c>
      <c r="AR75" s="362">
        <f t="shared" si="241"/>
        <v>0</v>
      </c>
      <c r="AS75" s="318">
        <f t="shared" si="242"/>
        <v>0</v>
      </c>
    </row>
    <row r="76" spans="1:45" s="59" customFormat="1" ht="45" x14ac:dyDescent="0.2">
      <c r="A76" s="56">
        <f>ROW()</f>
        <v>76</v>
      </c>
      <c r="B76" s="57" t="s">
        <v>141</v>
      </c>
      <c r="C76" s="533" t="s">
        <v>511</v>
      </c>
      <c r="D76" s="361"/>
      <c r="E76" s="362"/>
      <c r="F76" s="313"/>
      <c r="G76" s="318">
        <f t="shared" si="222"/>
        <v>0</v>
      </c>
      <c r="H76" s="361"/>
      <c r="I76" s="362"/>
      <c r="J76" s="313"/>
      <c r="K76" s="318">
        <f t="shared" si="223"/>
        <v>0</v>
      </c>
      <c r="L76" s="361"/>
      <c r="M76" s="362"/>
      <c r="N76" s="313"/>
      <c r="O76" s="318">
        <f t="shared" si="224"/>
        <v>0</v>
      </c>
      <c r="P76" s="361"/>
      <c r="Q76" s="362"/>
      <c r="R76" s="313"/>
      <c r="S76" s="318">
        <f t="shared" si="225"/>
        <v>0</v>
      </c>
      <c r="T76" s="361"/>
      <c r="U76" s="362"/>
      <c r="V76" s="313"/>
      <c r="W76" s="318">
        <f t="shared" si="226"/>
        <v>0</v>
      </c>
      <c r="X76" s="361"/>
      <c r="Y76" s="362"/>
      <c r="Z76" s="313"/>
      <c r="AA76" s="372">
        <f t="shared" si="227"/>
        <v>0</v>
      </c>
      <c r="AB76" s="361">
        <f t="shared" si="228"/>
        <v>0</v>
      </c>
      <c r="AC76" s="362">
        <f>'BAB - 1. Schlüsselung'!W76</f>
        <v>0</v>
      </c>
      <c r="AD76" s="318">
        <f t="shared" si="229"/>
        <v>0</v>
      </c>
      <c r="AE76" s="361">
        <f t="shared" si="230"/>
        <v>0</v>
      </c>
      <c r="AF76" s="313"/>
      <c r="AG76" s="318">
        <f t="shared" si="231"/>
        <v>0</v>
      </c>
      <c r="AH76" s="361">
        <f t="shared" si="232"/>
        <v>0</v>
      </c>
      <c r="AI76" s="313"/>
      <c r="AJ76" s="318">
        <f t="shared" si="233"/>
        <v>0</v>
      </c>
      <c r="AK76" s="361">
        <f t="shared" si="234"/>
        <v>0</v>
      </c>
      <c r="AL76" s="362">
        <f t="shared" si="235"/>
        <v>0</v>
      </c>
      <c r="AM76" s="362">
        <f t="shared" si="236"/>
        <v>0</v>
      </c>
      <c r="AN76" s="361">
        <f t="shared" si="237"/>
        <v>0</v>
      </c>
      <c r="AO76" s="362">
        <f t="shared" si="238"/>
        <v>0</v>
      </c>
      <c r="AP76" s="362">
        <f t="shared" si="239"/>
        <v>0</v>
      </c>
      <c r="AQ76" s="361">
        <f t="shared" si="240"/>
        <v>0</v>
      </c>
      <c r="AR76" s="362">
        <f t="shared" si="241"/>
        <v>0</v>
      </c>
      <c r="AS76" s="318">
        <f t="shared" si="242"/>
        <v>0</v>
      </c>
    </row>
    <row r="77" spans="1:45" s="59" customFormat="1" x14ac:dyDescent="0.2">
      <c r="A77" s="56">
        <f>ROW()</f>
        <v>77</v>
      </c>
      <c r="B77" s="57" t="s">
        <v>142</v>
      </c>
      <c r="C77" s="533" t="s">
        <v>144</v>
      </c>
      <c r="D77" s="361"/>
      <c r="E77" s="362"/>
      <c r="F77" s="313"/>
      <c r="G77" s="318">
        <f t="shared" si="222"/>
        <v>0</v>
      </c>
      <c r="H77" s="361"/>
      <c r="I77" s="362"/>
      <c r="J77" s="313"/>
      <c r="K77" s="318">
        <f t="shared" si="223"/>
        <v>0</v>
      </c>
      <c r="L77" s="361"/>
      <c r="M77" s="362"/>
      <c r="N77" s="313"/>
      <c r="O77" s="318">
        <f t="shared" si="224"/>
        <v>0</v>
      </c>
      <c r="P77" s="361"/>
      <c r="Q77" s="362"/>
      <c r="R77" s="313"/>
      <c r="S77" s="318">
        <f t="shared" si="225"/>
        <v>0</v>
      </c>
      <c r="T77" s="361"/>
      <c r="U77" s="362"/>
      <c r="V77" s="313"/>
      <c r="W77" s="318">
        <f t="shared" si="226"/>
        <v>0</v>
      </c>
      <c r="X77" s="361"/>
      <c r="Y77" s="362"/>
      <c r="Z77" s="313"/>
      <c r="AA77" s="372">
        <f t="shared" si="227"/>
        <v>0</v>
      </c>
      <c r="AB77" s="361">
        <f t="shared" si="228"/>
        <v>0</v>
      </c>
      <c r="AC77" s="362">
        <f>'BAB - 1. Schlüsselung'!W77</f>
        <v>0</v>
      </c>
      <c r="AD77" s="318">
        <f t="shared" si="229"/>
        <v>0</v>
      </c>
      <c r="AE77" s="361">
        <f t="shared" si="230"/>
        <v>0</v>
      </c>
      <c r="AF77" s="313"/>
      <c r="AG77" s="318">
        <f t="shared" si="231"/>
        <v>0</v>
      </c>
      <c r="AH77" s="361">
        <f t="shared" si="232"/>
        <v>0</v>
      </c>
      <c r="AI77" s="313"/>
      <c r="AJ77" s="318">
        <f t="shared" si="233"/>
        <v>0</v>
      </c>
      <c r="AK77" s="361">
        <f t="shared" si="234"/>
        <v>0</v>
      </c>
      <c r="AL77" s="362">
        <f t="shared" si="235"/>
        <v>0</v>
      </c>
      <c r="AM77" s="362">
        <f t="shared" si="236"/>
        <v>0</v>
      </c>
      <c r="AN77" s="361">
        <f t="shared" si="237"/>
        <v>0</v>
      </c>
      <c r="AO77" s="362">
        <f t="shared" si="238"/>
        <v>0</v>
      </c>
      <c r="AP77" s="362">
        <f t="shared" si="239"/>
        <v>0</v>
      </c>
      <c r="AQ77" s="361">
        <f t="shared" si="240"/>
        <v>0</v>
      </c>
      <c r="AR77" s="362">
        <f t="shared" si="241"/>
        <v>0</v>
      </c>
      <c r="AS77" s="318">
        <f t="shared" si="242"/>
        <v>0</v>
      </c>
    </row>
    <row r="78" spans="1:45" s="59" customFormat="1" x14ac:dyDescent="0.2">
      <c r="A78" s="56">
        <f>ROW()</f>
        <v>78</v>
      </c>
      <c r="B78" s="57" t="s">
        <v>143</v>
      </c>
      <c r="C78" s="533" t="s">
        <v>146</v>
      </c>
      <c r="D78" s="361"/>
      <c r="E78" s="362"/>
      <c r="F78" s="313"/>
      <c r="G78" s="318">
        <f t="shared" si="222"/>
        <v>0</v>
      </c>
      <c r="H78" s="361"/>
      <c r="I78" s="362"/>
      <c r="J78" s="313"/>
      <c r="K78" s="318">
        <f t="shared" si="223"/>
        <v>0</v>
      </c>
      <c r="L78" s="361"/>
      <c r="M78" s="362"/>
      <c r="N78" s="313"/>
      <c r="O78" s="318">
        <f t="shared" si="224"/>
        <v>0</v>
      </c>
      <c r="P78" s="361"/>
      <c r="Q78" s="362"/>
      <c r="R78" s="313"/>
      <c r="S78" s="318">
        <f t="shared" si="225"/>
        <v>0</v>
      </c>
      <c r="T78" s="361"/>
      <c r="U78" s="362"/>
      <c r="V78" s="313"/>
      <c r="W78" s="318">
        <f t="shared" si="226"/>
        <v>0</v>
      </c>
      <c r="X78" s="361"/>
      <c r="Y78" s="362"/>
      <c r="Z78" s="313"/>
      <c r="AA78" s="372">
        <f t="shared" si="227"/>
        <v>0</v>
      </c>
      <c r="AB78" s="361">
        <f t="shared" si="228"/>
        <v>0</v>
      </c>
      <c r="AC78" s="362">
        <f>'BAB - 1. Schlüsselung'!W78</f>
        <v>0</v>
      </c>
      <c r="AD78" s="318">
        <f t="shared" si="229"/>
        <v>0</v>
      </c>
      <c r="AE78" s="361">
        <f t="shared" si="230"/>
        <v>0</v>
      </c>
      <c r="AF78" s="313"/>
      <c r="AG78" s="318">
        <f t="shared" si="231"/>
        <v>0</v>
      </c>
      <c r="AH78" s="361">
        <f t="shared" si="232"/>
        <v>0</v>
      </c>
      <c r="AI78" s="313"/>
      <c r="AJ78" s="318">
        <f t="shared" si="233"/>
        <v>0</v>
      </c>
      <c r="AK78" s="361">
        <f t="shared" si="234"/>
        <v>0</v>
      </c>
      <c r="AL78" s="362">
        <f t="shared" si="235"/>
        <v>0</v>
      </c>
      <c r="AM78" s="362">
        <f t="shared" si="236"/>
        <v>0</v>
      </c>
      <c r="AN78" s="361">
        <f t="shared" si="237"/>
        <v>0</v>
      </c>
      <c r="AO78" s="362">
        <f t="shared" si="238"/>
        <v>0</v>
      </c>
      <c r="AP78" s="362">
        <f t="shared" si="239"/>
        <v>0</v>
      </c>
      <c r="AQ78" s="361">
        <f t="shared" si="240"/>
        <v>0</v>
      </c>
      <c r="AR78" s="362">
        <f t="shared" si="241"/>
        <v>0</v>
      </c>
      <c r="AS78" s="318">
        <f t="shared" si="242"/>
        <v>0</v>
      </c>
    </row>
    <row r="79" spans="1:45" s="59" customFormat="1" x14ac:dyDescent="0.2">
      <c r="A79" s="56">
        <f>ROW()</f>
        <v>79</v>
      </c>
      <c r="B79" s="57" t="s">
        <v>145</v>
      </c>
      <c r="C79" s="533" t="s">
        <v>148</v>
      </c>
      <c r="D79" s="361"/>
      <c r="E79" s="362"/>
      <c r="F79" s="313"/>
      <c r="G79" s="318">
        <f t="shared" si="222"/>
        <v>0</v>
      </c>
      <c r="H79" s="361"/>
      <c r="I79" s="362"/>
      <c r="J79" s="313"/>
      <c r="K79" s="318">
        <f t="shared" si="223"/>
        <v>0</v>
      </c>
      <c r="L79" s="361"/>
      <c r="M79" s="362"/>
      <c r="N79" s="313"/>
      <c r="O79" s="318">
        <f t="shared" si="224"/>
        <v>0</v>
      </c>
      <c r="P79" s="361"/>
      <c r="Q79" s="362"/>
      <c r="R79" s="313"/>
      <c r="S79" s="318">
        <f t="shared" si="225"/>
        <v>0</v>
      </c>
      <c r="T79" s="361"/>
      <c r="U79" s="362"/>
      <c r="V79" s="313"/>
      <c r="W79" s="318">
        <f t="shared" si="226"/>
        <v>0</v>
      </c>
      <c r="X79" s="361"/>
      <c r="Y79" s="362"/>
      <c r="Z79" s="313"/>
      <c r="AA79" s="372">
        <f t="shared" si="227"/>
        <v>0</v>
      </c>
      <c r="AB79" s="361">
        <f t="shared" si="228"/>
        <v>0</v>
      </c>
      <c r="AC79" s="362">
        <f>'BAB - 1. Schlüsselung'!W79</f>
        <v>0</v>
      </c>
      <c r="AD79" s="318">
        <f t="shared" si="229"/>
        <v>0</v>
      </c>
      <c r="AE79" s="361">
        <f t="shared" si="230"/>
        <v>0</v>
      </c>
      <c r="AF79" s="313"/>
      <c r="AG79" s="318">
        <f t="shared" si="231"/>
        <v>0</v>
      </c>
      <c r="AH79" s="361">
        <f t="shared" si="232"/>
        <v>0</v>
      </c>
      <c r="AI79" s="313"/>
      <c r="AJ79" s="318">
        <f t="shared" si="233"/>
        <v>0</v>
      </c>
      <c r="AK79" s="361">
        <f t="shared" si="234"/>
        <v>0</v>
      </c>
      <c r="AL79" s="362">
        <f t="shared" si="235"/>
        <v>0</v>
      </c>
      <c r="AM79" s="362">
        <f t="shared" si="236"/>
        <v>0</v>
      </c>
      <c r="AN79" s="361">
        <f t="shared" si="237"/>
        <v>0</v>
      </c>
      <c r="AO79" s="362">
        <f t="shared" si="238"/>
        <v>0</v>
      </c>
      <c r="AP79" s="362">
        <f t="shared" si="239"/>
        <v>0</v>
      </c>
      <c r="AQ79" s="361">
        <f t="shared" si="240"/>
        <v>0</v>
      </c>
      <c r="AR79" s="362">
        <f t="shared" si="241"/>
        <v>0</v>
      </c>
      <c r="AS79" s="318">
        <f t="shared" si="242"/>
        <v>0</v>
      </c>
    </row>
    <row r="80" spans="1:45" s="59" customFormat="1" x14ac:dyDescent="0.2">
      <c r="A80" s="56">
        <f>ROW()</f>
        <v>80</v>
      </c>
      <c r="B80" s="57" t="s">
        <v>147</v>
      </c>
      <c r="C80" s="533" t="s">
        <v>150</v>
      </c>
      <c r="D80" s="361"/>
      <c r="E80" s="362"/>
      <c r="F80" s="313"/>
      <c r="G80" s="318">
        <f t="shared" si="222"/>
        <v>0</v>
      </c>
      <c r="H80" s="361"/>
      <c r="I80" s="362"/>
      <c r="J80" s="313"/>
      <c r="K80" s="318">
        <f t="shared" si="223"/>
        <v>0</v>
      </c>
      <c r="L80" s="361"/>
      <c r="M80" s="362"/>
      <c r="N80" s="313"/>
      <c r="O80" s="318">
        <f t="shared" si="224"/>
        <v>0</v>
      </c>
      <c r="P80" s="361"/>
      <c r="Q80" s="362"/>
      <c r="R80" s="313"/>
      <c r="S80" s="318">
        <f t="shared" si="225"/>
        <v>0</v>
      </c>
      <c r="T80" s="361"/>
      <c r="U80" s="362"/>
      <c r="V80" s="313"/>
      <c r="W80" s="318">
        <f t="shared" si="226"/>
        <v>0</v>
      </c>
      <c r="X80" s="361"/>
      <c r="Y80" s="362"/>
      <c r="Z80" s="313"/>
      <c r="AA80" s="372">
        <f t="shared" si="227"/>
        <v>0</v>
      </c>
      <c r="AB80" s="361">
        <f t="shared" si="228"/>
        <v>0</v>
      </c>
      <c r="AC80" s="362">
        <f>'BAB - 1. Schlüsselung'!W80</f>
        <v>0</v>
      </c>
      <c r="AD80" s="318">
        <f t="shared" si="229"/>
        <v>0</v>
      </c>
      <c r="AE80" s="361">
        <f t="shared" si="230"/>
        <v>0</v>
      </c>
      <c r="AF80" s="313"/>
      <c r="AG80" s="318">
        <f t="shared" si="231"/>
        <v>0</v>
      </c>
      <c r="AH80" s="361">
        <f t="shared" si="232"/>
        <v>0</v>
      </c>
      <c r="AI80" s="313"/>
      <c r="AJ80" s="318">
        <f t="shared" si="233"/>
        <v>0</v>
      </c>
      <c r="AK80" s="361">
        <f t="shared" si="234"/>
        <v>0</v>
      </c>
      <c r="AL80" s="362">
        <f t="shared" si="235"/>
        <v>0</v>
      </c>
      <c r="AM80" s="362">
        <f t="shared" si="236"/>
        <v>0</v>
      </c>
      <c r="AN80" s="361">
        <f t="shared" si="237"/>
        <v>0</v>
      </c>
      <c r="AO80" s="362">
        <f t="shared" si="238"/>
        <v>0</v>
      </c>
      <c r="AP80" s="362">
        <f t="shared" si="239"/>
        <v>0</v>
      </c>
      <c r="AQ80" s="361">
        <f t="shared" si="240"/>
        <v>0</v>
      </c>
      <c r="AR80" s="362">
        <f t="shared" si="241"/>
        <v>0</v>
      </c>
      <c r="AS80" s="318">
        <f t="shared" si="242"/>
        <v>0</v>
      </c>
    </row>
    <row r="81" spans="1:45" s="59" customFormat="1" x14ac:dyDescent="0.2">
      <c r="A81" s="56">
        <f>ROW()</f>
        <v>81</v>
      </c>
      <c r="B81" s="57" t="s">
        <v>149</v>
      </c>
      <c r="C81" s="533" t="s">
        <v>152</v>
      </c>
      <c r="D81" s="361"/>
      <c r="E81" s="362"/>
      <c r="F81" s="313"/>
      <c r="G81" s="318">
        <f t="shared" si="222"/>
        <v>0</v>
      </c>
      <c r="H81" s="361"/>
      <c r="I81" s="362"/>
      <c r="J81" s="313"/>
      <c r="K81" s="318">
        <f t="shared" si="223"/>
        <v>0</v>
      </c>
      <c r="L81" s="361"/>
      <c r="M81" s="362"/>
      <c r="N81" s="313"/>
      <c r="O81" s="318">
        <f t="shared" si="224"/>
        <v>0</v>
      </c>
      <c r="P81" s="361"/>
      <c r="Q81" s="362"/>
      <c r="R81" s="313"/>
      <c r="S81" s="318">
        <f t="shared" si="225"/>
        <v>0</v>
      </c>
      <c r="T81" s="361"/>
      <c r="U81" s="362"/>
      <c r="V81" s="313"/>
      <c r="W81" s="318">
        <f t="shared" si="226"/>
        <v>0</v>
      </c>
      <c r="X81" s="361"/>
      <c r="Y81" s="362"/>
      <c r="Z81" s="313"/>
      <c r="AA81" s="372">
        <f t="shared" si="227"/>
        <v>0</v>
      </c>
      <c r="AB81" s="361">
        <f t="shared" si="228"/>
        <v>0</v>
      </c>
      <c r="AC81" s="362">
        <f>'BAB - 1. Schlüsselung'!W81</f>
        <v>0</v>
      </c>
      <c r="AD81" s="318">
        <f t="shared" si="229"/>
        <v>0</v>
      </c>
      <c r="AE81" s="361">
        <f t="shared" si="230"/>
        <v>0</v>
      </c>
      <c r="AF81" s="313"/>
      <c r="AG81" s="318">
        <f t="shared" si="231"/>
        <v>0</v>
      </c>
      <c r="AH81" s="361">
        <f t="shared" si="232"/>
        <v>0</v>
      </c>
      <c r="AI81" s="313"/>
      <c r="AJ81" s="318">
        <f t="shared" si="233"/>
        <v>0</v>
      </c>
      <c r="AK81" s="361">
        <f t="shared" si="234"/>
        <v>0</v>
      </c>
      <c r="AL81" s="362">
        <f t="shared" si="235"/>
        <v>0</v>
      </c>
      <c r="AM81" s="362">
        <f t="shared" si="236"/>
        <v>0</v>
      </c>
      <c r="AN81" s="361">
        <f t="shared" si="237"/>
        <v>0</v>
      </c>
      <c r="AO81" s="362">
        <f t="shared" si="238"/>
        <v>0</v>
      </c>
      <c r="AP81" s="362">
        <f t="shared" si="239"/>
        <v>0</v>
      </c>
      <c r="AQ81" s="361">
        <f t="shared" si="240"/>
        <v>0</v>
      </c>
      <c r="AR81" s="362">
        <f t="shared" si="241"/>
        <v>0</v>
      </c>
      <c r="AS81" s="318">
        <f t="shared" si="242"/>
        <v>0</v>
      </c>
    </row>
    <row r="82" spans="1:45" s="59" customFormat="1" x14ac:dyDescent="0.2">
      <c r="A82" s="56">
        <f>ROW()</f>
        <v>82</v>
      </c>
      <c r="B82" s="57" t="s">
        <v>151</v>
      </c>
      <c r="C82" s="533" t="s">
        <v>154</v>
      </c>
      <c r="D82" s="361"/>
      <c r="E82" s="362"/>
      <c r="F82" s="313"/>
      <c r="G82" s="318">
        <f t="shared" si="222"/>
        <v>0</v>
      </c>
      <c r="H82" s="361"/>
      <c r="I82" s="362"/>
      <c r="J82" s="313"/>
      <c r="K82" s="318">
        <f t="shared" si="223"/>
        <v>0</v>
      </c>
      <c r="L82" s="361"/>
      <c r="M82" s="362"/>
      <c r="N82" s="313"/>
      <c r="O82" s="318">
        <f t="shared" si="224"/>
        <v>0</v>
      </c>
      <c r="P82" s="361"/>
      <c r="Q82" s="362"/>
      <c r="R82" s="313"/>
      <c r="S82" s="318">
        <f t="shared" si="225"/>
        <v>0</v>
      </c>
      <c r="T82" s="361"/>
      <c r="U82" s="362"/>
      <c r="V82" s="313"/>
      <c r="W82" s="318">
        <f t="shared" si="226"/>
        <v>0</v>
      </c>
      <c r="X82" s="361"/>
      <c r="Y82" s="362"/>
      <c r="Z82" s="313"/>
      <c r="AA82" s="372">
        <f t="shared" si="227"/>
        <v>0</v>
      </c>
      <c r="AB82" s="361">
        <f t="shared" si="228"/>
        <v>0</v>
      </c>
      <c r="AC82" s="362">
        <f>'BAB - 1. Schlüsselung'!W82</f>
        <v>0</v>
      </c>
      <c r="AD82" s="318">
        <f t="shared" si="229"/>
        <v>0</v>
      </c>
      <c r="AE82" s="361">
        <f t="shared" si="230"/>
        <v>0</v>
      </c>
      <c r="AF82" s="313"/>
      <c r="AG82" s="318">
        <f t="shared" si="231"/>
        <v>0</v>
      </c>
      <c r="AH82" s="361">
        <f t="shared" si="232"/>
        <v>0</v>
      </c>
      <c r="AI82" s="313"/>
      <c r="AJ82" s="318">
        <f t="shared" si="233"/>
        <v>0</v>
      </c>
      <c r="AK82" s="361">
        <f t="shared" si="234"/>
        <v>0</v>
      </c>
      <c r="AL82" s="362">
        <f t="shared" si="235"/>
        <v>0</v>
      </c>
      <c r="AM82" s="362">
        <f t="shared" si="236"/>
        <v>0</v>
      </c>
      <c r="AN82" s="361">
        <f t="shared" si="237"/>
        <v>0</v>
      </c>
      <c r="AO82" s="362">
        <f t="shared" si="238"/>
        <v>0</v>
      </c>
      <c r="AP82" s="362">
        <f t="shared" si="239"/>
        <v>0</v>
      </c>
      <c r="AQ82" s="361">
        <f t="shared" si="240"/>
        <v>0</v>
      </c>
      <c r="AR82" s="362">
        <f t="shared" si="241"/>
        <v>0</v>
      </c>
      <c r="AS82" s="318">
        <f t="shared" si="242"/>
        <v>0</v>
      </c>
    </row>
    <row r="83" spans="1:45" s="59" customFormat="1" x14ac:dyDescent="0.2">
      <c r="A83" s="56">
        <f>ROW()</f>
        <v>83</v>
      </c>
      <c r="B83" s="62" t="s">
        <v>153</v>
      </c>
      <c r="C83" s="533" t="s">
        <v>156</v>
      </c>
      <c r="D83" s="361"/>
      <c r="E83" s="362"/>
      <c r="F83" s="313"/>
      <c r="G83" s="318">
        <f t="shared" si="222"/>
        <v>0</v>
      </c>
      <c r="H83" s="361"/>
      <c r="I83" s="362"/>
      <c r="J83" s="313"/>
      <c r="K83" s="318">
        <f t="shared" si="223"/>
        <v>0</v>
      </c>
      <c r="L83" s="361"/>
      <c r="M83" s="362"/>
      <c r="N83" s="313"/>
      <c r="O83" s="318">
        <f t="shared" si="224"/>
        <v>0</v>
      </c>
      <c r="P83" s="361"/>
      <c r="Q83" s="362"/>
      <c r="R83" s="313"/>
      <c r="S83" s="318">
        <f t="shared" si="225"/>
        <v>0</v>
      </c>
      <c r="T83" s="361"/>
      <c r="U83" s="362"/>
      <c r="V83" s="313"/>
      <c r="W83" s="318">
        <f t="shared" si="226"/>
        <v>0</v>
      </c>
      <c r="X83" s="361"/>
      <c r="Y83" s="362"/>
      <c r="Z83" s="313"/>
      <c r="AA83" s="372">
        <f t="shared" si="227"/>
        <v>0</v>
      </c>
      <c r="AB83" s="361">
        <f t="shared" si="228"/>
        <v>0</v>
      </c>
      <c r="AC83" s="362">
        <f>'BAB - 1. Schlüsselung'!W83</f>
        <v>0</v>
      </c>
      <c r="AD83" s="318">
        <f t="shared" si="229"/>
        <v>0</v>
      </c>
      <c r="AE83" s="361">
        <f t="shared" si="230"/>
        <v>0</v>
      </c>
      <c r="AF83" s="313"/>
      <c r="AG83" s="318">
        <f t="shared" si="231"/>
        <v>0</v>
      </c>
      <c r="AH83" s="361">
        <f t="shared" si="232"/>
        <v>0</v>
      </c>
      <c r="AI83" s="313"/>
      <c r="AJ83" s="318">
        <f t="shared" si="233"/>
        <v>0</v>
      </c>
      <c r="AK83" s="361">
        <f t="shared" si="234"/>
        <v>0</v>
      </c>
      <c r="AL83" s="362">
        <f t="shared" si="235"/>
        <v>0</v>
      </c>
      <c r="AM83" s="362">
        <f t="shared" si="236"/>
        <v>0</v>
      </c>
      <c r="AN83" s="361">
        <f t="shared" si="237"/>
        <v>0</v>
      </c>
      <c r="AO83" s="362">
        <f t="shared" si="238"/>
        <v>0</v>
      </c>
      <c r="AP83" s="362">
        <f t="shared" si="239"/>
        <v>0</v>
      </c>
      <c r="AQ83" s="361">
        <f t="shared" si="240"/>
        <v>0</v>
      </c>
      <c r="AR83" s="362">
        <f t="shared" si="241"/>
        <v>0</v>
      </c>
      <c r="AS83" s="318">
        <f t="shared" si="242"/>
        <v>0</v>
      </c>
    </row>
    <row r="84" spans="1:45" s="59" customFormat="1" x14ac:dyDescent="0.2">
      <c r="A84" s="56">
        <f>ROW()</f>
        <v>84</v>
      </c>
      <c r="B84" s="62" t="s">
        <v>155</v>
      </c>
      <c r="C84" s="533" t="s">
        <v>158</v>
      </c>
      <c r="D84" s="361"/>
      <c r="E84" s="362"/>
      <c r="F84" s="313"/>
      <c r="G84" s="318">
        <f t="shared" si="222"/>
        <v>0</v>
      </c>
      <c r="H84" s="361"/>
      <c r="I84" s="362"/>
      <c r="J84" s="313"/>
      <c r="K84" s="318">
        <f t="shared" si="223"/>
        <v>0</v>
      </c>
      <c r="L84" s="361"/>
      <c r="M84" s="362"/>
      <c r="N84" s="313"/>
      <c r="O84" s="318">
        <f t="shared" si="224"/>
        <v>0</v>
      </c>
      <c r="P84" s="361"/>
      <c r="Q84" s="362"/>
      <c r="R84" s="313"/>
      <c r="S84" s="318">
        <f t="shared" si="225"/>
        <v>0</v>
      </c>
      <c r="T84" s="361"/>
      <c r="U84" s="362"/>
      <c r="V84" s="313"/>
      <c r="W84" s="318">
        <f t="shared" si="226"/>
        <v>0</v>
      </c>
      <c r="X84" s="361"/>
      <c r="Y84" s="362"/>
      <c r="Z84" s="313"/>
      <c r="AA84" s="372">
        <f t="shared" si="227"/>
        <v>0</v>
      </c>
      <c r="AB84" s="361">
        <f t="shared" si="228"/>
        <v>0</v>
      </c>
      <c r="AC84" s="362">
        <f>'BAB - 1. Schlüsselung'!W84</f>
        <v>0</v>
      </c>
      <c r="AD84" s="318">
        <f t="shared" si="229"/>
        <v>0</v>
      </c>
      <c r="AE84" s="361">
        <f t="shared" si="230"/>
        <v>0</v>
      </c>
      <c r="AF84" s="313"/>
      <c r="AG84" s="318">
        <f t="shared" si="231"/>
        <v>0</v>
      </c>
      <c r="AH84" s="361">
        <f t="shared" si="232"/>
        <v>0</v>
      </c>
      <c r="AI84" s="313"/>
      <c r="AJ84" s="318">
        <f t="shared" si="233"/>
        <v>0</v>
      </c>
      <c r="AK84" s="361">
        <f t="shared" si="234"/>
        <v>0</v>
      </c>
      <c r="AL84" s="362">
        <f t="shared" si="235"/>
        <v>0</v>
      </c>
      <c r="AM84" s="362">
        <f t="shared" si="236"/>
        <v>0</v>
      </c>
      <c r="AN84" s="361">
        <f t="shared" si="237"/>
        <v>0</v>
      </c>
      <c r="AO84" s="362">
        <f t="shared" si="238"/>
        <v>0</v>
      </c>
      <c r="AP84" s="362">
        <f t="shared" si="239"/>
        <v>0</v>
      </c>
      <c r="AQ84" s="361">
        <f t="shared" si="240"/>
        <v>0</v>
      </c>
      <c r="AR84" s="362">
        <f t="shared" si="241"/>
        <v>0</v>
      </c>
      <c r="AS84" s="318">
        <f t="shared" si="242"/>
        <v>0</v>
      </c>
    </row>
    <row r="85" spans="1:45" s="59" customFormat="1" ht="30" x14ac:dyDescent="0.2">
      <c r="A85" s="56">
        <f>ROW()</f>
        <v>85</v>
      </c>
      <c r="B85" s="57" t="s">
        <v>157</v>
      </c>
      <c r="C85" s="533" t="s">
        <v>512</v>
      </c>
      <c r="D85" s="361"/>
      <c r="E85" s="362"/>
      <c r="F85" s="313"/>
      <c r="G85" s="318">
        <f t="shared" si="222"/>
        <v>0</v>
      </c>
      <c r="H85" s="361"/>
      <c r="I85" s="362"/>
      <c r="J85" s="313"/>
      <c r="K85" s="318">
        <f t="shared" si="223"/>
        <v>0</v>
      </c>
      <c r="L85" s="361"/>
      <c r="M85" s="362"/>
      <c r="N85" s="313"/>
      <c r="O85" s="318">
        <f t="shared" si="224"/>
        <v>0</v>
      </c>
      <c r="P85" s="361"/>
      <c r="Q85" s="362"/>
      <c r="R85" s="313"/>
      <c r="S85" s="318">
        <f t="shared" si="225"/>
        <v>0</v>
      </c>
      <c r="T85" s="361"/>
      <c r="U85" s="362"/>
      <c r="V85" s="313"/>
      <c r="W85" s="318">
        <f t="shared" si="226"/>
        <v>0</v>
      </c>
      <c r="X85" s="361"/>
      <c r="Y85" s="362"/>
      <c r="Z85" s="313"/>
      <c r="AA85" s="372">
        <f t="shared" si="227"/>
        <v>0</v>
      </c>
      <c r="AB85" s="361">
        <f t="shared" si="228"/>
        <v>0</v>
      </c>
      <c r="AC85" s="362">
        <f>'BAB - 1. Schlüsselung'!W85</f>
        <v>0</v>
      </c>
      <c r="AD85" s="318">
        <f t="shared" si="229"/>
        <v>0</v>
      </c>
      <c r="AE85" s="361">
        <f t="shared" si="230"/>
        <v>0</v>
      </c>
      <c r="AF85" s="313"/>
      <c r="AG85" s="318">
        <f t="shared" si="231"/>
        <v>0</v>
      </c>
      <c r="AH85" s="361">
        <f t="shared" si="232"/>
        <v>0</v>
      </c>
      <c r="AI85" s="313"/>
      <c r="AJ85" s="318">
        <f t="shared" si="233"/>
        <v>0</v>
      </c>
      <c r="AK85" s="361">
        <f t="shared" si="234"/>
        <v>0</v>
      </c>
      <c r="AL85" s="362">
        <f t="shared" si="235"/>
        <v>0</v>
      </c>
      <c r="AM85" s="362">
        <f t="shared" si="236"/>
        <v>0</v>
      </c>
      <c r="AN85" s="361">
        <f t="shared" si="237"/>
        <v>0</v>
      </c>
      <c r="AO85" s="362">
        <f t="shared" si="238"/>
        <v>0</v>
      </c>
      <c r="AP85" s="362">
        <f t="shared" si="239"/>
        <v>0</v>
      </c>
      <c r="AQ85" s="361">
        <f t="shared" si="240"/>
        <v>0</v>
      </c>
      <c r="AR85" s="362">
        <f t="shared" si="241"/>
        <v>0</v>
      </c>
      <c r="AS85" s="318">
        <f t="shared" si="242"/>
        <v>0</v>
      </c>
    </row>
    <row r="86" spans="1:45" s="59" customFormat="1" x14ac:dyDescent="0.2">
      <c r="A86" s="56">
        <f>ROW()</f>
        <v>86</v>
      </c>
      <c r="B86" s="57" t="s">
        <v>159</v>
      </c>
      <c r="C86" s="533" t="s">
        <v>161</v>
      </c>
      <c r="D86" s="361"/>
      <c r="E86" s="362"/>
      <c r="F86" s="313"/>
      <c r="G86" s="318">
        <f t="shared" si="222"/>
        <v>0</v>
      </c>
      <c r="H86" s="361"/>
      <c r="I86" s="362"/>
      <c r="J86" s="313"/>
      <c r="K86" s="318">
        <f t="shared" si="223"/>
        <v>0</v>
      </c>
      <c r="L86" s="361"/>
      <c r="M86" s="362"/>
      <c r="N86" s="313"/>
      <c r="O86" s="318">
        <f t="shared" si="224"/>
        <v>0</v>
      </c>
      <c r="P86" s="361"/>
      <c r="Q86" s="362"/>
      <c r="R86" s="313"/>
      <c r="S86" s="318">
        <f t="shared" si="225"/>
        <v>0</v>
      </c>
      <c r="T86" s="361"/>
      <c r="U86" s="362"/>
      <c r="V86" s="313"/>
      <c r="W86" s="318">
        <f t="shared" si="226"/>
        <v>0</v>
      </c>
      <c r="X86" s="361"/>
      <c r="Y86" s="362"/>
      <c r="Z86" s="313"/>
      <c r="AA86" s="372">
        <f t="shared" si="227"/>
        <v>0</v>
      </c>
      <c r="AB86" s="361">
        <f t="shared" si="228"/>
        <v>0</v>
      </c>
      <c r="AC86" s="362">
        <f>'BAB - 1. Schlüsselung'!W86</f>
        <v>0</v>
      </c>
      <c r="AD86" s="318">
        <f t="shared" si="229"/>
        <v>0</v>
      </c>
      <c r="AE86" s="361">
        <f t="shared" si="230"/>
        <v>0</v>
      </c>
      <c r="AF86" s="313"/>
      <c r="AG86" s="318">
        <f t="shared" si="231"/>
        <v>0</v>
      </c>
      <c r="AH86" s="361">
        <f t="shared" si="232"/>
        <v>0</v>
      </c>
      <c r="AI86" s="313"/>
      <c r="AJ86" s="318">
        <f t="shared" si="233"/>
        <v>0</v>
      </c>
      <c r="AK86" s="361">
        <f t="shared" si="234"/>
        <v>0</v>
      </c>
      <c r="AL86" s="362">
        <f t="shared" si="235"/>
        <v>0</v>
      </c>
      <c r="AM86" s="362">
        <f t="shared" si="236"/>
        <v>0</v>
      </c>
      <c r="AN86" s="361">
        <f t="shared" si="237"/>
        <v>0</v>
      </c>
      <c r="AO86" s="362">
        <f t="shared" si="238"/>
        <v>0</v>
      </c>
      <c r="AP86" s="362">
        <f t="shared" si="239"/>
        <v>0</v>
      </c>
      <c r="AQ86" s="361">
        <f t="shared" si="240"/>
        <v>0</v>
      </c>
      <c r="AR86" s="362">
        <f t="shared" si="241"/>
        <v>0</v>
      </c>
      <c r="AS86" s="318">
        <f t="shared" si="242"/>
        <v>0</v>
      </c>
    </row>
    <row r="87" spans="1:45" s="59" customFormat="1" ht="30" x14ac:dyDescent="0.2">
      <c r="A87" s="56">
        <f>ROW()</f>
        <v>87</v>
      </c>
      <c r="B87" s="63" t="s">
        <v>160</v>
      </c>
      <c r="C87" s="533" t="s">
        <v>524</v>
      </c>
      <c r="D87" s="361"/>
      <c r="E87" s="362"/>
      <c r="F87" s="313"/>
      <c r="G87" s="318">
        <f t="shared" si="222"/>
        <v>0</v>
      </c>
      <c r="H87" s="361"/>
      <c r="I87" s="362"/>
      <c r="J87" s="313"/>
      <c r="K87" s="318">
        <f t="shared" si="223"/>
        <v>0</v>
      </c>
      <c r="L87" s="361"/>
      <c r="M87" s="362"/>
      <c r="N87" s="313"/>
      <c r="O87" s="318">
        <f t="shared" si="224"/>
        <v>0</v>
      </c>
      <c r="P87" s="361"/>
      <c r="Q87" s="362"/>
      <c r="R87" s="313"/>
      <c r="S87" s="318">
        <f t="shared" si="225"/>
        <v>0</v>
      </c>
      <c r="T87" s="361"/>
      <c r="U87" s="362"/>
      <c r="V87" s="313"/>
      <c r="W87" s="318">
        <f t="shared" si="226"/>
        <v>0</v>
      </c>
      <c r="X87" s="361"/>
      <c r="Y87" s="362"/>
      <c r="Z87" s="313"/>
      <c r="AA87" s="372">
        <f t="shared" si="227"/>
        <v>0</v>
      </c>
      <c r="AB87" s="361">
        <f t="shared" si="228"/>
        <v>0</v>
      </c>
      <c r="AC87" s="362">
        <f>'BAB - 1. Schlüsselung'!W87</f>
        <v>0</v>
      </c>
      <c r="AD87" s="318">
        <f t="shared" si="229"/>
        <v>0</v>
      </c>
      <c r="AE87" s="361">
        <f t="shared" si="230"/>
        <v>0</v>
      </c>
      <c r="AF87" s="313"/>
      <c r="AG87" s="318">
        <f t="shared" si="231"/>
        <v>0</v>
      </c>
      <c r="AH87" s="361">
        <f t="shared" si="232"/>
        <v>0</v>
      </c>
      <c r="AI87" s="313"/>
      <c r="AJ87" s="318">
        <f t="shared" si="233"/>
        <v>0</v>
      </c>
      <c r="AK87" s="361">
        <f t="shared" si="234"/>
        <v>0</v>
      </c>
      <c r="AL87" s="362">
        <f t="shared" si="235"/>
        <v>0</v>
      </c>
      <c r="AM87" s="362">
        <f t="shared" si="236"/>
        <v>0</v>
      </c>
      <c r="AN87" s="361">
        <f t="shared" si="237"/>
        <v>0</v>
      </c>
      <c r="AO87" s="362">
        <f t="shared" si="238"/>
        <v>0</v>
      </c>
      <c r="AP87" s="362">
        <f t="shared" si="239"/>
        <v>0</v>
      </c>
      <c r="AQ87" s="361">
        <f t="shared" si="240"/>
        <v>0</v>
      </c>
      <c r="AR87" s="362">
        <f t="shared" si="241"/>
        <v>0</v>
      </c>
      <c r="AS87" s="318">
        <f t="shared" si="242"/>
        <v>0</v>
      </c>
    </row>
    <row r="88" spans="1:45" s="59" customFormat="1" x14ac:dyDescent="0.2">
      <c r="A88" s="56">
        <f>ROW()</f>
        <v>88</v>
      </c>
      <c r="B88" s="63" t="s">
        <v>162</v>
      </c>
      <c r="C88" s="533" t="s">
        <v>433</v>
      </c>
      <c r="D88" s="361"/>
      <c r="E88" s="362"/>
      <c r="F88" s="313"/>
      <c r="G88" s="318">
        <f t="shared" si="222"/>
        <v>0</v>
      </c>
      <c r="H88" s="361"/>
      <c r="I88" s="362"/>
      <c r="J88" s="313"/>
      <c r="K88" s="318">
        <f t="shared" si="223"/>
        <v>0</v>
      </c>
      <c r="L88" s="361"/>
      <c r="M88" s="362"/>
      <c r="N88" s="313"/>
      <c r="O88" s="318">
        <f t="shared" si="224"/>
        <v>0</v>
      </c>
      <c r="P88" s="361"/>
      <c r="Q88" s="362"/>
      <c r="R88" s="313"/>
      <c r="S88" s="318">
        <f t="shared" si="225"/>
        <v>0</v>
      </c>
      <c r="T88" s="361"/>
      <c r="U88" s="362"/>
      <c r="V88" s="313"/>
      <c r="W88" s="318">
        <f t="shared" si="226"/>
        <v>0</v>
      </c>
      <c r="X88" s="361"/>
      <c r="Y88" s="362"/>
      <c r="Z88" s="313"/>
      <c r="AA88" s="372">
        <f t="shared" si="227"/>
        <v>0</v>
      </c>
      <c r="AB88" s="361">
        <f t="shared" si="228"/>
        <v>0</v>
      </c>
      <c r="AC88" s="362">
        <f>'BAB - 1. Schlüsselung'!W88</f>
        <v>0</v>
      </c>
      <c r="AD88" s="318">
        <f t="shared" si="229"/>
        <v>0</v>
      </c>
      <c r="AE88" s="361">
        <f t="shared" si="230"/>
        <v>0</v>
      </c>
      <c r="AF88" s="313"/>
      <c r="AG88" s="318">
        <f t="shared" si="231"/>
        <v>0</v>
      </c>
      <c r="AH88" s="361">
        <f t="shared" si="232"/>
        <v>0</v>
      </c>
      <c r="AI88" s="313"/>
      <c r="AJ88" s="318">
        <f t="shared" si="233"/>
        <v>0</v>
      </c>
      <c r="AK88" s="361">
        <f t="shared" si="234"/>
        <v>0</v>
      </c>
      <c r="AL88" s="362">
        <f t="shared" si="235"/>
        <v>0</v>
      </c>
      <c r="AM88" s="362">
        <f t="shared" si="236"/>
        <v>0</v>
      </c>
      <c r="AN88" s="361">
        <f t="shared" si="237"/>
        <v>0</v>
      </c>
      <c r="AO88" s="362">
        <f t="shared" si="238"/>
        <v>0</v>
      </c>
      <c r="AP88" s="362">
        <f t="shared" si="239"/>
        <v>0</v>
      </c>
      <c r="AQ88" s="361">
        <f t="shared" si="240"/>
        <v>0</v>
      </c>
      <c r="AR88" s="362">
        <f t="shared" si="241"/>
        <v>0</v>
      </c>
      <c r="AS88" s="318">
        <f t="shared" si="242"/>
        <v>0</v>
      </c>
    </row>
    <row r="89" spans="1:45" s="59" customFormat="1" ht="30" x14ac:dyDescent="0.2">
      <c r="A89" s="56">
        <f>ROW()</f>
        <v>89</v>
      </c>
      <c r="B89" s="63" t="s">
        <v>163</v>
      </c>
      <c r="C89" s="531" t="s">
        <v>165</v>
      </c>
      <c r="D89" s="361"/>
      <c r="E89" s="362"/>
      <c r="F89" s="313"/>
      <c r="G89" s="318">
        <f>D89+E89+F89</f>
        <v>0</v>
      </c>
      <c r="H89" s="361"/>
      <c r="I89" s="362"/>
      <c r="J89" s="313"/>
      <c r="K89" s="318">
        <f t="shared" si="223"/>
        <v>0</v>
      </c>
      <c r="L89" s="361"/>
      <c r="M89" s="362"/>
      <c r="N89" s="313"/>
      <c r="O89" s="318">
        <f t="shared" si="224"/>
        <v>0</v>
      </c>
      <c r="P89" s="361"/>
      <c r="Q89" s="362"/>
      <c r="R89" s="313"/>
      <c r="S89" s="318">
        <f t="shared" si="225"/>
        <v>0</v>
      </c>
      <c r="T89" s="361"/>
      <c r="U89" s="362"/>
      <c r="V89" s="313"/>
      <c r="W89" s="318">
        <f t="shared" si="226"/>
        <v>0</v>
      </c>
      <c r="X89" s="361"/>
      <c r="Y89" s="362"/>
      <c r="Z89" s="313"/>
      <c r="AA89" s="372">
        <f t="shared" si="227"/>
        <v>0</v>
      </c>
      <c r="AB89" s="361">
        <f t="shared" si="228"/>
        <v>0</v>
      </c>
      <c r="AC89" s="362">
        <f>'BAB - 1. Schlüsselung'!W89</f>
        <v>0</v>
      </c>
      <c r="AD89" s="318">
        <f t="shared" si="229"/>
        <v>0</v>
      </c>
      <c r="AE89" s="361">
        <f t="shared" si="230"/>
        <v>0</v>
      </c>
      <c r="AF89" s="313"/>
      <c r="AG89" s="318">
        <f t="shared" si="231"/>
        <v>0</v>
      </c>
      <c r="AH89" s="361">
        <f t="shared" si="232"/>
        <v>0</v>
      </c>
      <c r="AI89" s="313"/>
      <c r="AJ89" s="318">
        <f t="shared" si="233"/>
        <v>0</v>
      </c>
      <c r="AK89" s="361">
        <f t="shared" si="234"/>
        <v>0</v>
      </c>
      <c r="AL89" s="362">
        <f t="shared" si="235"/>
        <v>0</v>
      </c>
      <c r="AM89" s="362">
        <f t="shared" si="236"/>
        <v>0</v>
      </c>
      <c r="AN89" s="361">
        <f t="shared" si="237"/>
        <v>0</v>
      </c>
      <c r="AO89" s="362">
        <f t="shared" si="238"/>
        <v>0</v>
      </c>
      <c r="AP89" s="362">
        <f t="shared" si="239"/>
        <v>0</v>
      </c>
      <c r="AQ89" s="361">
        <f t="shared" si="240"/>
        <v>0</v>
      </c>
      <c r="AR89" s="362">
        <f t="shared" si="241"/>
        <v>0</v>
      </c>
      <c r="AS89" s="318">
        <f t="shared" si="242"/>
        <v>0</v>
      </c>
    </row>
    <row r="90" spans="1:45" s="59" customFormat="1" ht="30" x14ac:dyDescent="0.2">
      <c r="A90" s="56">
        <f>ROW()</f>
        <v>90</v>
      </c>
      <c r="B90" s="57" t="s">
        <v>164</v>
      </c>
      <c r="C90" s="533" t="s">
        <v>434</v>
      </c>
      <c r="D90" s="361"/>
      <c r="E90" s="362"/>
      <c r="F90" s="313"/>
      <c r="G90" s="318">
        <f t="shared" si="222"/>
        <v>0</v>
      </c>
      <c r="H90" s="361"/>
      <c r="I90" s="362"/>
      <c r="J90" s="313"/>
      <c r="K90" s="318">
        <f t="shared" si="223"/>
        <v>0</v>
      </c>
      <c r="L90" s="361"/>
      <c r="M90" s="362"/>
      <c r="N90" s="313"/>
      <c r="O90" s="318">
        <f t="shared" si="224"/>
        <v>0</v>
      </c>
      <c r="P90" s="361"/>
      <c r="Q90" s="362"/>
      <c r="R90" s="313"/>
      <c r="S90" s="318">
        <f t="shared" si="225"/>
        <v>0</v>
      </c>
      <c r="T90" s="361"/>
      <c r="U90" s="362"/>
      <c r="V90" s="313"/>
      <c r="W90" s="318">
        <f t="shared" si="226"/>
        <v>0</v>
      </c>
      <c r="X90" s="361"/>
      <c r="Y90" s="362"/>
      <c r="Z90" s="313"/>
      <c r="AA90" s="372">
        <f t="shared" si="227"/>
        <v>0</v>
      </c>
      <c r="AB90" s="361">
        <f t="shared" si="228"/>
        <v>0</v>
      </c>
      <c r="AC90" s="362">
        <f>'BAB - 1. Schlüsselung'!W89</f>
        <v>0</v>
      </c>
      <c r="AD90" s="318">
        <f t="shared" si="229"/>
        <v>0</v>
      </c>
      <c r="AE90" s="361">
        <f t="shared" si="230"/>
        <v>0</v>
      </c>
      <c r="AF90" s="313"/>
      <c r="AG90" s="318">
        <f t="shared" si="231"/>
        <v>0</v>
      </c>
      <c r="AH90" s="361">
        <f t="shared" si="232"/>
        <v>0</v>
      </c>
      <c r="AI90" s="313"/>
      <c r="AJ90" s="318">
        <f t="shared" si="233"/>
        <v>0</v>
      </c>
      <c r="AK90" s="361">
        <f t="shared" si="234"/>
        <v>0</v>
      </c>
      <c r="AL90" s="362">
        <f t="shared" si="235"/>
        <v>0</v>
      </c>
      <c r="AM90" s="362">
        <f t="shared" si="236"/>
        <v>0</v>
      </c>
      <c r="AN90" s="361">
        <f t="shared" si="237"/>
        <v>0</v>
      </c>
      <c r="AO90" s="362">
        <f t="shared" si="238"/>
        <v>0</v>
      </c>
      <c r="AP90" s="362">
        <f t="shared" si="239"/>
        <v>0</v>
      </c>
      <c r="AQ90" s="361">
        <f t="shared" si="240"/>
        <v>0</v>
      </c>
      <c r="AR90" s="362">
        <f t="shared" si="241"/>
        <v>0</v>
      </c>
      <c r="AS90" s="318">
        <f t="shared" si="242"/>
        <v>0</v>
      </c>
    </row>
    <row r="91" spans="1:45" s="59" customFormat="1" ht="30" x14ac:dyDescent="0.2">
      <c r="A91" s="56">
        <f>ROW()</f>
        <v>91</v>
      </c>
      <c r="B91" s="57" t="s">
        <v>166</v>
      </c>
      <c r="C91" s="533" t="s">
        <v>521</v>
      </c>
      <c r="D91" s="361"/>
      <c r="E91" s="362"/>
      <c r="F91" s="313"/>
      <c r="G91" s="318">
        <f t="shared" ref="G91" si="243">D91+E91+F91</f>
        <v>0</v>
      </c>
      <c r="H91" s="361"/>
      <c r="I91" s="362"/>
      <c r="J91" s="313"/>
      <c r="K91" s="318">
        <f t="shared" ref="K91" si="244">H91+I91+J91</f>
        <v>0</v>
      </c>
      <c r="L91" s="361"/>
      <c r="M91" s="362"/>
      <c r="N91" s="313"/>
      <c r="O91" s="318">
        <f t="shared" ref="O91" si="245">L91+M91+N91</f>
        <v>0</v>
      </c>
      <c r="P91" s="361"/>
      <c r="Q91" s="362"/>
      <c r="R91" s="313"/>
      <c r="S91" s="318">
        <f t="shared" ref="S91" si="246">P91+Q91+R91</f>
        <v>0</v>
      </c>
      <c r="T91" s="361"/>
      <c r="U91" s="362"/>
      <c r="V91" s="313"/>
      <c r="W91" s="318">
        <f t="shared" ref="W91" si="247">T91+U91+V91</f>
        <v>0</v>
      </c>
      <c r="X91" s="361"/>
      <c r="Y91" s="362"/>
      <c r="Z91" s="313"/>
      <c r="AA91" s="372">
        <f t="shared" ref="AA91" si="248">X91+Y91+Z91</f>
        <v>0</v>
      </c>
      <c r="AB91" s="361">
        <f t="shared" ref="AB91" si="249">SUMIF($D$2:$AA$2,"Hauptkostenstelle - Summe",D91:AA91)</f>
        <v>0</v>
      </c>
      <c r="AC91" s="362">
        <f>'BAB - 1. Schlüsselung'!W91</f>
        <v>0</v>
      </c>
      <c r="AD91" s="318">
        <f t="shared" ref="AD91" si="250">AB91-AC91</f>
        <v>0</v>
      </c>
      <c r="AE91" s="361">
        <f t="shared" ref="AE91" si="251">SUMIF($D$3:$AA$3,"Stromnetz - Summe",D91:AA91)</f>
        <v>0</v>
      </c>
      <c r="AF91" s="313"/>
      <c r="AG91" s="318">
        <f t="shared" ref="AG91" si="252">AE91-AF91</f>
        <v>0</v>
      </c>
      <c r="AH91" s="361">
        <f t="shared" ref="AH91" si="253">SUMIF($D$3:$AA$3,"Gasnetz - Summe",D91:AA91)</f>
        <v>0</v>
      </c>
      <c r="AI91" s="313"/>
      <c r="AJ91" s="318">
        <f t="shared" ref="AJ91" si="254">AH91-AI91</f>
        <v>0</v>
      </c>
      <c r="AK91" s="361">
        <f t="shared" ref="AK91" si="255">SUMIF($D$2:$AA$2,"Hauptkostenstelle - 1. Schlüsselung",D91:AA91)</f>
        <v>0</v>
      </c>
      <c r="AL91" s="362">
        <f t="shared" ref="AL91" si="256">SUMIF($D$2:$AA$2,"Hauptkostenstelle - 2. Schlüsselung",D91:AA91)</f>
        <v>0</v>
      </c>
      <c r="AM91" s="362">
        <f t="shared" ref="AM91" si="257">SUMIF($D$2:$AA$2,"Hauptkostenstelle - ILV",D91:AA91)</f>
        <v>0</v>
      </c>
      <c r="AN91" s="361">
        <f t="shared" ref="AN91" si="258">SUMIF($D$3:$AA$3,"Stromnetz - 1. Schlüsselung",D91:AA91)</f>
        <v>0</v>
      </c>
      <c r="AO91" s="362">
        <f t="shared" ref="AO91" si="259">SUMIF($D$3:$AA$3,"Stromnetz - 2. Schlüsselung",D91:AA91)</f>
        <v>0</v>
      </c>
      <c r="AP91" s="362">
        <f t="shared" ref="AP91" si="260">SUMIF($D$3:$AA$3,"Stromnetz - ILV",D91:AA91)</f>
        <v>0</v>
      </c>
      <c r="AQ91" s="361">
        <f t="shared" ref="AQ91" si="261">SUMIF($D$3:$AA$3,"Gasnetz - 1. Schlüsselung",D91:AA91)</f>
        <v>0</v>
      </c>
      <c r="AR91" s="362">
        <f t="shared" ref="AR91" si="262">SUMIF($D$3:$AA$3,"Gasnetz - 2. Schlüsselung",D91:AA91)</f>
        <v>0</v>
      </c>
      <c r="AS91" s="318">
        <f t="shared" ref="AS91" si="263">SUMIF($D$3:$AA$3,"Gasnetz - ILV",D91:AA91)</f>
        <v>0</v>
      </c>
    </row>
    <row r="92" spans="1:45" s="59" customFormat="1" x14ac:dyDescent="0.2">
      <c r="A92" s="56">
        <f>ROW()</f>
        <v>92</v>
      </c>
      <c r="B92" s="57" t="s">
        <v>522</v>
      </c>
      <c r="C92" s="533" t="s">
        <v>14</v>
      </c>
      <c r="D92" s="361"/>
      <c r="E92" s="362"/>
      <c r="F92" s="313"/>
      <c r="G92" s="318">
        <f t="shared" si="222"/>
        <v>0</v>
      </c>
      <c r="H92" s="361"/>
      <c r="I92" s="362"/>
      <c r="J92" s="313"/>
      <c r="K92" s="318">
        <f t="shared" si="223"/>
        <v>0</v>
      </c>
      <c r="L92" s="361"/>
      <c r="M92" s="362"/>
      <c r="N92" s="313"/>
      <c r="O92" s="318">
        <f t="shared" si="224"/>
        <v>0</v>
      </c>
      <c r="P92" s="361"/>
      <c r="Q92" s="362"/>
      <c r="R92" s="313"/>
      <c r="S92" s="318">
        <f t="shared" si="225"/>
        <v>0</v>
      </c>
      <c r="T92" s="361"/>
      <c r="U92" s="362"/>
      <c r="V92" s="313"/>
      <c r="W92" s="318">
        <f t="shared" si="226"/>
        <v>0</v>
      </c>
      <c r="X92" s="361"/>
      <c r="Y92" s="362"/>
      <c r="Z92" s="313"/>
      <c r="AA92" s="372">
        <f t="shared" si="227"/>
        <v>0</v>
      </c>
      <c r="AB92" s="361">
        <f t="shared" si="228"/>
        <v>0</v>
      </c>
      <c r="AC92" s="362">
        <f>'BAB - 1. Schlüsselung'!W92</f>
        <v>0</v>
      </c>
      <c r="AD92" s="318">
        <f t="shared" si="229"/>
        <v>0</v>
      </c>
      <c r="AE92" s="361">
        <f t="shared" si="230"/>
        <v>0</v>
      </c>
      <c r="AF92" s="313"/>
      <c r="AG92" s="318">
        <f t="shared" si="231"/>
        <v>0</v>
      </c>
      <c r="AH92" s="361">
        <f t="shared" si="232"/>
        <v>0</v>
      </c>
      <c r="AI92" s="313"/>
      <c r="AJ92" s="318">
        <f t="shared" si="233"/>
        <v>0</v>
      </c>
      <c r="AK92" s="361">
        <f t="shared" si="234"/>
        <v>0</v>
      </c>
      <c r="AL92" s="362">
        <f t="shared" si="235"/>
        <v>0</v>
      </c>
      <c r="AM92" s="362">
        <f t="shared" si="236"/>
        <v>0</v>
      </c>
      <c r="AN92" s="361">
        <f t="shared" si="237"/>
        <v>0</v>
      </c>
      <c r="AO92" s="362">
        <f t="shared" si="238"/>
        <v>0</v>
      </c>
      <c r="AP92" s="362">
        <f t="shared" si="239"/>
        <v>0</v>
      </c>
      <c r="AQ92" s="361">
        <f t="shared" si="240"/>
        <v>0</v>
      </c>
      <c r="AR92" s="362">
        <f t="shared" si="241"/>
        <v>0</v>
      </c>
      <c r="AS92" s="318">
        <f t="shared" si="242"/>
        <v>0</v>
      </c>
    </row>
    <row r="93" spans="1:45" s="55" customFormat="1" ht="15.75" x14ac:dyDescent="0.25">
      <c r="A93" s="64">
        <f>ROW()</f>
        <v>93</v>
      </c>
      <c r="B93" s="65" t="s">
        <v>167</v>
      </c>
      <c r="C93" s="535" t="s">
        <v>168</v>
      </c>
      <c r="D93" s="358"/>
      <c r="E93" s="359"/>
      <c r="F93" s="359">
        <f>F11+F31+F32+F33-F37-F61-F66-F73</f>
        <v>0</v>
      </c>
      <c r="G93" s="360">
        <f>G11+G31+G32+G33-G37-G61-G66-G73</f>
        <v>0</v>
      </c>
      <c r="H93" s="358"/>
      <c r="I93" s="359"/>
      <c r="J93" s="359">
        <f>J11+J31+J32+J33-J37-J61-J66-J73</f>
        <v>0</v>
      </c>
      <c r="K93" s="360">
        <f>K11+K31+K32+K33-K37-K61-K66-K73</f>
        <v>0</v>
      </c>
      <c r="L93" s="358"/>
      <c r="M93" s="359"/>
      <c r="N93" s="359">
        <f>N11+N31+N32+N33-N37-N61-N66-N73</f>
        <v>0</v>
      </c>
      <c r="O93" s="360">
        <f>O11+O31+O32+O33-O37-O61-O66-O73</f>
        <v>0</v>
      </c>
      <c r="P93" s="358"/>
      <c r="Q93" s="359"/>
      <c r="R93" s="359">
        <f>R11+R31+R32+R33-R37-R61-R66-R73</f>
        <v>0</v>
      </c>
      <c r="S93" s="360">
        <f>S11+S31+S32+S33-S37-S61-S66-S73</f>
        <v>0</v>
      </c>
      <c r="T93" s="358"/>
      <c r="U93" s="359"/>
      <c r="V93" s="359">
        <f>V11+V31+V32+V33-V37-V61-V66-V73</f>
        <v>0</v>
      </c>
      <c r="W93" s="360">
        <f>W11+W31+W32+W33-W37-W61-W66-W73</f>
        <v>0</v>
      </c>
      <c r="X93" s="358"/>
      <c r="Y93" s="359"/>
      <c r="Z93" s="359">
        <f t="shared" ref="Z93:AS93" si="264">Z11+Z31+Z32+Z33-Z37-Z61-Z66-Z73</f>
        <v>0</v>
      </c>
      <c r="AA93" s="375">
        <f t="shared" si="264"/>
        <v>0</v>
      </c>
      <c r="AB93" s="358">
        <f t="shared" si="264"/>
        <v>0</v>
      </c>
      <c r="AC93" s="359">
        <f t="shared" si="264"/>
        <v>0</v>
      </c>
      <c r="AD93" s="360">
        <f t="shared" si="264"/>
        <v>0</v>
      </c>
      <c r="AE93" s="358">
        <f t="shared" si="264"/>
        <v>0</v>
      </c>
      <c r="AF93" s="359">
        <f t="shared" si="264"/>
        <v>0</v>
      </c>
      <c r="AG93" s="360">
        <f t="shared" si="264"/>
        <v>0</v>
      </c>
      <c r="AH93" s="358">
        <f t="shared" si="264"/>
        <v>0</v>
      </c>
      <c r="AI93" s="359">
        <f t="shared" si="264"/>
        <v>0</v>
      </c>
      <c r="AJ93" s="360">
        <f t="shared" si="264"/>
        <v>0</v>
      </c>
      <c r="AK93" s="358">
        <f t="shared" si="264"/>
        <v>0</v>
      </c>
      <c r="AL93" s="359">
        <f t="shared" si="264"/>
        <v>0</v>
      </c>
      <c r="AM93" s="359">
        <f t="shared" si="264"/>
        <v>0</v>
      </c>
      <c r="AN93" s="358">
        <f t="shared" si="264"/>
        <v>0</v>
      </c>
      <c r="AO93" s="359">
        <f t="shared" si="264"/>
        <v>0</v>
      </c>
      <c r="AP93" s="359">
        <f t="shared" si="264"/>
        <v>0</v>
      </c>
      <c r="AQ93" s="358">
        <f t="shared" si="264"/>
        <v>0</v>
      </c>
      <c r="AR93" s="359">
        <f t="shared" si="264"/>
        <v>0</v>
      </c>
      <c r="AS93" s="360">
        <f t="shared" si="264"/>
        <v>0</v>
      </c>
    </row>
    <row r="94" spans="1:45" s="55" customFormat="1" ht="15.75" x14ac:dyDescent="0.25">
      <c r="A94" s="56">
        <f>ROW()</f>
        <v>94</v>
      </c>
      <c r="B94" s="60" t="s">
        <v>169</v>
      </c>
      <c r="C94" s="532" t="s">
        <v>170</v>
      </c>
      <c r="D94" s="354"/>
      <c r="E94" s="355"/>
      <c r="F94" s="357">
        <f>F95+F96+F97</f>
        <v>0</v>
      </c>
      <c r="G94" s="319">
        <f>G95+G96+G97</f>
        <v>0</v>
      </c>
      <c r="H94" s="354"/>
      <c r="I94" s="355"/>
      <c r="J94" s="357">
        <f>J95+J96+J97</f>
        <v>0</v>
      </c>
      <c r="K94" s="319">
        <f>K95+K96+K97</f>
        <v>0</v>
      </c>
      <c r="L94" s="354"/>
      <c r="M94" s="355"/>
      <c r="N94" s="357">
        <f>N95+N96+N97</f>
        <v>0</v>
      </c>
      <c r="O94" s="319">
        <f>O95+O96+O97</f>
        <v>0</v>
      </c>
      <c r="P94" s="354"/>
      <c r="Q94" s="355"/>
      <c r="R94" s="357">
        <f>R95+R96+R97</f>
        <v>0</v>
      </c>
      <c r="S94" s="319">
        <f>S95+S96+S97</f>
        <v>0</v>
      </c>
      <c r="T94" s="354"/>
      <c r="U94" s="355"/>
      <c r="V94" s="357">
        <f>V95+V96+V97</f>
        <v>0</v>
      </c>
      <c r="W94" s="319">
        <f>W95+W96+W97</f>
        <v>0</v>
      </c>
      <c r="X94" s="354"/>
      <c r="Y94" s="355"/>
      <c r="Z94" s="357">
        <f>Z95+Z96+Z97</f>
        <v>0</v>
      </c>
      <c r="AA94" s="371">
        <f>AA95+AA96+AA97</f>
        <v>0</v>
      </c>
      <c r="AB94" s="354">
        <f t="shared" ref="AB94:AC94" si="265">AB95+AB96+AB97</f>
        <v>0</v>
      </c>
      <c r="AC94" s="355">
        <f t="shared" si="265"/>
        <v>0</v>
      </c>
      <c r="AD94" s="319">
        <f t="shared" ref="AD94:AJ94" si="266">AD95+AD96+AD97</f>
        <v>0</v>
      </c>
      <c r="AE94" s="354">
        <f t="shared" si="266"/>
        <v>0</v>
      </c>
      <c r="AF94" s="357">
        <f t="shared" si="266"/>
        <v>0</v>
      </c>
      <c r="AG94" s="319">
        <f t="shared" si="266"/>
        <v>0</v>
      </c>
      <c r="AH94" s="354">
        <f t="shared" si="266"/>
        <v>0</v>
      </c>
      <c r="AI94" s="357">
        <f t="shared" si="266"/>
        <v>0</v>
      </c>
      <c r="AJ94" s="319">
        <f t="shared" si="266"/>
        <v>0</v>
      </c>
      <c r="AK94" s="354">
        <f t="shared" ref="AK94:AS94" si="267">AK95+AK96+AK97</f>
        <v>0</v>
      </c>
      <c r="AL94" s="355">
        <f t="shared" si="267"/>
        <v>0</v>
      </c>
      <c r="AM94" s="357">
        <f t="shared" si="267"/>
        <v>0</v>
      </c>
      <c r="AN94" s="354">
        <f t="shared" si="267"/>
        <v>0</v>
      </c>
      <c r="AO94" s="355">
        <f t="shared" si="267"/>
        <v>0</v>
      </c>
      <c r="AP94" s="357">
        <f t="shared" si="267"/>
        <v>0</v>
      </c>
      <c r="AQ94" s="354">
        <f t="shared" si="267"/>
        <v>0</v>
      </c>
      <c r="AR94" s="355">
        <f t="shared" si="267"/>
        <v>0</v>
      </c>
      <c r="AS94" s="509">
        <f t="shared" si="267"/>
        <v>0</v>
      </c>
    </row>
    <row r="95" spans="1:45" s="55" customFormat="1" ht="15.75" x14ac:dyDescent="0.25">
      <c r="A95" s="56">
        <f>ROW()</f>
        <v>95</v>
      </c>
      <c r="B95" s="61" t="s">
        <v>171</v>
      </c>
      <c r="C95" s="532" t="s">
        <v>36</v>
      </c>
      <c r="D95" s="354"/>
      <c r="E95" s="355"/>
      <c r="F95" s="314"/>
      <c r="G95" s="319">
        <f>D95+E95+F95</f>
        <v>0</v>
      </c>
      <c r="H95" s="354"/>
      <c r="I95" s="355"/>
      <c r="J95" s="314"/>
      <c r="K95" s="319">
        <f>H95+I95+J95</f>
        <v>0</v>
      </c>
      <c r="L95" s="354"/>
      <c r="M95" s="355"/>
      <c r="N95" s="314"/>
      <c r="O95" s="319">
        <f>L95+M95+N95</f>
        <v>0</v>
      </c>
      <c r="P95" s="354"/>
      <c r="Q95" s="355"/>
      <c r="R95" s="314"/>
      <c r="S95" s="319">
        <f>P95+Q95+R95</f>
        <v>0</v>
      </c>
      <c r="T95" s="354"/>
      <c r="U95" s="355"/>
      <c r="V95" s="314"/>
      <c r="W95" s="319">
        <f>T95+U95+V95</f>
        <v>0</v>
      </c>
      <c r="X95" s="354"/>
      <c r="Y95" s="355"/>
      <c r="Z95" s="314"/>
      <c r="AA95" s="371">
        <f>X95+Y95+Z95</f>
        <v>0</v>
      </c>
      <c r="AB95" s="354">
        <f t="shared" ref="AB95:AB97" si="268">SUMIF($D$2:$AA$2,"Hauptkostenstelle - Summe",D95:AA95)</f>
        <v>0</v>
      </c>
      <c r="AC95" s="355">
        <f>'BAB - 1. Schlüsselung'!W95</f>
        <v>0</v>
      </c>
      <c r="AD95" s="319">
        <f t="shared" ref="AD95:AD97" si="269">AB95-AC95</f>
        <v>0</v>
      </c>
      <c r="AE95" s="354">
        <f t="shared" ref="AE95:AE97" si="270">SUMIF($D$3:$AA$3,"Stromnetz - Summe",D95:AA95)</f>
        <v>0</v>
      </c>
      <c r="AF95" s="314"/>
      <c r="AG95" s="319">
        <f t="shared" ref="AG95:AG97" si="271">AE95-AF95</f>
        <v>0</v>
      </c>
      <c r="AH95" s="354">
        <f t="shared" ref="AH95:AH97" si="272">SUMIF($D$3:$AA$3,"Gasnetz - Summe",D95:AA95)</f>
        <v>0</v>
      </c>
      <c r="AI95" s="314"/>
      <c r="AJ95" s="319">
        <f t="shared" ref="AJ95:AJ97" si="273">AH95-AI95</f>
        <v>0</v>
      </c>
      <c r="AK95" s="354">
        <f t="shared" ref="AK95:AK97" si="274">SUMIF($D$2:$AA$2,"Hauptkostenstelle - 1. Schlüsselung",D95:AA95)</f>
        <v>0</v>
      </c>
      <c r="AL95" s="355">
        <f t="shared" ref="AL95:AL97" si="275">SUMIF($D$2:$AA$2,"Hauptkostenstelle - 2. Schlüsselung",D95:AA95)</f>
        <v>0</v>
      </c>
      <c r="AM95" s="355">
        <f t="shared" ref="AM95:AM97" si="276">SUMIF($D$2:$AA$2,"Hauptkostenstelle - ILV",D95:AA95)</f>
        <v>0</v>
      </c>
      <c r="AN95" s="354">
        <f t="shared" ref="AN95:AN97" si="277">SUMIF($D$3:$AA$3,"Stromnetz - 1. Schlüsselung",D95:AA95)</f>
        <v>0</v>
      </c>
      <c r="AO95" s="355">
        <f t="shared" ref="AO95:AO97" si="278">SUMIF($D$3:$AA$3,"Stromnetz - 2. Schlüsselung",D95:AA95)</f>
        <v>0</v>
      </c>
      <c r="AP95" s="355">
        <f t="shared" ref="AP95:AP97" si="279">SUMIF($D$3:$AA$3,"Stromnetz - ILV",D95:AA95)</f>
        <v>0</v>
      </c>
      <c r="AQ95" s="354">
        <f t="shared" ref="AQ95:AQ97" si="280">SUMIF($D$3:$AA$3,"Gasnetz - 1. Schlüsselung",D95:AA95)</f>
        <v>0</v>
      </c>
      <c r="AR95" s="355">
        <f t="shared" ref="AR95:AR97" si="281">SUMIF($D$3:$AA$3,"Gasnetz - 2. Schlüsselung",D95:AA95)</f>
        <v>0</v>
      </c>
      <c r="AS95" s="319">
        <f t="shared" ref="AS95:AS97" si="282">SUMIF($D$3:$AA$3,"Gasnetz - ILV",D95:AA95)</f>
        <v>0</v>
      </c>
    </row>
    <row r="96" spans="1:45" s="59" customFormat="1" ht="30" x14ac:dyDescent="0.2">
      <c r="A96" s="56">
        <f>ROW()</f>
        <v>96</v>
      </c>
      <c r="B96" s="62" t="s">
        <v>172</v>
      </c>
      <c r="C96" s="533" t="s">
        <v>435</v>
      </c>
      <c r="D96" s="361"/>
      <c r="E96" s="362"/>
      <c r="F96" s="313"/>
      <c r="G96" s="318">
        <f>D96+E96+F96</f>
        <v>0</v>
      </c>
      <c r="H96" s="361"/>
      <c r="I96" s="362"/>
      <c r="J96" s="313"/>
      <c r="K96" s="318">
        <f>H96+I96+J96</f>
        <v>0</v>
      </c>
      <c r="L96" s="361"/>
      <c r="M96" s="362"/>
      <c r="N96" s="313"/>
      <c r="O96" s="318">
        <f>L96+M96+N96</f>
        <v>0</v>
      </c>
      <c r="P96" s="361"/>
      <c r="Q96" s="362"/>
      <c r="R96" s="313"/>
      <c r="S96" s="318">
        <f>P96+Q96+R96</f>
        <v>0</v>
      </c>
      <c r="T96" s="361"/>
      <c r="U96" s="362"/>
      <c r="V96" s="313"/>
      <c r="W96" s="318">
        <f>T96+U96+V96</f>
        <v>0</v>
      </c>
      <c r="X96" s="361"/>
      <c r="Y96" s="362"/>
      <c r="Z96" s="313"/>
      <c r="AA96" s="372">
        <f>X96+Y96+Z96</f>
        <v>0</v>
      </c>
      <c r="AB96" s="361">
        <f t="shared" si="268"/>
        <v>0</v>
      </c>
      <c r="AC96" s="362">
        <f>'BAB - 1. Schlüsselung'!W96</f>
        <v>0</v>
      </c>
      <c r="AD96" s="318">
        <f t="shared" si="269"/>
        <v>0</v>
      </c>
      <c r="AE96" s="361">
        <f t="shared" si="270"/>
        <v>0</v>
      </c>
      <c r="AF96" s="313"/>
      <c r="AG96" s="318">
        <f t="shared" si="271"/>
        <v>0</v>
      </c>
      <c r="AH96" s="361">
        <f t="shared" si="272"/>
        <v>0</v>
      </c>
      <c r="AI96" s="313"/>
      <c r="AJ96" s="318">
        <f t="shared" si="273"/>
        <v>0</v>
      </c>
      <c r="AK96" s="361">
        <f t="shared" si="274"/>
        <v>0</v>
      </c>
      <c r="AL96" s="362">
        <f t="shared" si="275"/>
        <v>0</v>
      </c>
      <c r="AM96" s="362">
        <f t="shared" si="276"/>
        <v>0</v>
      </c>
      <c r="AN96" s="361">
        <f t="shared" si="277"/>
        <v>0</v>
      </c>
      <c r="AO96" s="362">
        <f t="shared" si="278"/>
        <v>0</v>
      </c>
      <c r="AP96" s="362">
        <f t="shared" si="279"/>
        <v>0</v>
      </c>
      <c r="AQ96" s="361">
        <f t="shared" si="280"/>
        <v>0</v>
      </c>
      <c r="AR96" s="362">
        <f t="shared" si="281"/>
        <v>0</v>
      </c>
      <c r="AS96" s="318">
        <f t="shared" si="282"/>
        <v>0</v>
      </c>
    </row>
    <row r="97" spans="1:45" s="59" customFormat="1" x14ac:dyDescent="0.2">
      <c r="A97" s="56">
        <f>ROW()</f>
        <v>97</v>
      </c>
      <c r="B97" s="62" t="s">
        <v>174</v>
      </c>
      <c r="C97" s="533" t="s">
        <v>436</v>
      </c>
      <c r="D97" s="361"/>
      <c r="E97" s="362"/>
      <c r="F97" s="313"/>
      <c r="G97" s="318">
        <f>D97+E97+F97</f>
        <v>0</v>
      </c>
      <c r="H97" s="361"/>
      <c r="I97" s="362"/>
      <c r="J97" s="313"/>
      <c r="K97" s="318">
        <f>H97+I97+J97</f>
        <v>0</v>
      </c>
      <c r="L97" s="361"/>
      <c r="M97" s="362"/>
      <c r="N97" s="313"/>
      <c r="O97" s="318">
        <f>L97+M97+N97</f>
        <v>0</v>
      </c>
      <c r="P97" s="361"/>
      <c r="Q97" s="362"/>
      <c r="R97" s="313"/>
      <c r="S97" s="318">
        <f>P97+Q97+R97</f>
        <v>0</v>
      </c>
      <c r="T97" s="361"/>
      <c r="U97" s="362"/>
      <c r="V97" s="313"/>
      <c r="W97" s="318">
        <f>T97+U97+V97</f>
        <v>0</v>
      </c>
      <c r="X97" s="361"/>
      <c r="Y97" s="362"/>
      <c r="Z97" s="313"/>
      <c r="AA97" s="372">
        <f>X97+Y97+Z97</f>
        <v>0</v>
      </c>
      <c r="AB97" s="361">
        <f t="shared" si="268"/>
        <v>0</v>
      </c>
      <c r="AC97" s="362">
        <f>'BAB - 1. Schlüsselung'!W97</f>
        <v>0</v>
      </c>
      <c r="AD97" s="318">
        <f t="shared" si="269"/>
        <v>0</v>
      </c>
      <c r="AE97" s="361">
        <f t="shared" si="270"/>
        <v>0</v>
      </c>
      <c r="AF97" s="313"/>
      <c r="AG97" s="318">
        <f t="shared" si="271"/>
        <v>0</v>
      </c>
      <c r="AH97" s="361">
        <f t="shared" si="272"/>
        <v>0</v>
      </c>
      <c r="AI97" s="313"/>
      <c r="AJ97" s="318">
        <f t="shared" si="273"/>
        <v>0</v>
      </c>
      <c r="AK97" s="361">
        <f t="shared" si="274"/>
        <v>0</v>
      </c>
      <c r="AL97" s="362">
        <f t="shared" si="275"/>
        <v>0</v>
      </c>
      <c r="AM97" s="362">
        <f t="shared" si="276"/>
        <v>0</v>
      </c>
      <c r="AN97" s="361">
        <f t="shared" si="277"/>
        <v>0</v>
      </c>
      <c r="AO97" s="362">
        <f t="shared" si="278"/>
        <v>0</v>
      </c>
      <c r="AP97" s="362">
        <f t="shared" si="279"/>
        <v>0</v>
      </c>
      <c r="AQ97" s="361">
        <f t="shared" si="280"/>
        <v>0</v>
      </c>
      <c r="AR97" s="362">
        <f t="shared" si="281"/>
        <v>0</v>
      </c>
      <c r="AS97" s="318">
        <f t="shared" si="282"/>
        <v>0</v>
      </c>
    </row>
    <row r="98" spans="1:45" s="55" customFormat="1" ht="31.5" x14ac:dyDescent="0.25">
      <c r="A98" s="56">
        <f>ROW()</f>
        <v>98</v>
      </c>
      <c r="B98" s="61" t="s">
        <v>176</v>
      </c>
      <c r="C98" s="532" t="s">
        <v>177</v>
      </c>
      <c r="D98" s="354"/>
      <c r="E98" s="355"/>
      <c r="F98" s="357">
        <f>F99+F100+F101</f>
        <v>0</v>
      </c>
      <c r="G98" s="319">
        <f>G99+G100+G101</f>
        <v>0</v>
      </c>
      <c r="H98" s="354"/>
      <c r="I98" s="355"/>
      <c r="J98" s="357">
        <f>J99+J100+J101</f>
        <v>0</v>
      </c>
      <c r="K98" s="319">
        <f>K99+K100+K101</f>
        <v>0</v>
      </c>
      <c r="L98" s="354"/>
      <c r="M98" s="355"/>
      <c r="N98" s="357">
        <f>N99+N100+N101</f>
        <v>0</v>
      </c>
      <c r="O98" s="319">
        <f>O99+O100+O101</f>
        <v>0</v>
      </c>
      <c r="P98" s="354"/>
      <c r="Q98" s="355"/>
      <c r="R98" s="357">
        <f>R99+R100+R101</f>
        <v>0</v>
      </c>
      <c r="S98" s="319">
        <f>S99+S100+S101</f>
        <v>0</v>
      </c>
      <c r="T98" s="354"/>
      <c r="U98" s="355"/>
      <c r="V98" s="357">
        <f>V99+V100+V101</f>
        <v>0</v>
      </c>
      <c r="W98" s="319">
        <f>W99+W100+W101</f>
        <v>0</v>
      </c>
      <c r="X98" s="354"/>
      <c r="Y98" s="355"/>
      <c r="Z98" s="357">
        <f>Z99+Z100+Z101</f>
        <v>0</v>
      </c>
      <c r="AA98" s="371">
        <f>AA99+AA100+AA101</f>
        <v>0</v>
      </c>
      <c r="AB98" s="354">
        <f t="shared" ref="AB98:AJ98" si="283">AB99+AB100+AB101</f>
        <v>0</v>
      </c>
      <c r="AC98" s="355">
        <f t="shared" si="283"/>
        <v>0</v>
      </c>
      <c r="AD98" s="319">
        <f t="shared" si="283"/>
        <v>0</v>
      </c>
      <c r="AE98" s="354">
        <f t="shared" si="283"/>
        <v>0</v>
      </c>
      <c r="AF98" s="357">
        <f t="shared" si="283"/>
        <v>0</v>
      </c>
      <c r="AG98" s="319">
        <f t="shared" si="283"/>
        <v>0</v>
      </c>
      <c r="AH98" s="354">
        <f t="shared" si="283"/>
        <v>0</v>
      </c>
      <c r="AI98" s="357">
        <f t="shared" si="283"/>
        <v>0</v>
      </c>
      <c r="AJ98" s="319">
        <f t="shared" si="283"/>
        <v>0</v>
      </c>
      <c r="AK98" s="354">
        <f t="shared" ref="AK98:AS98" si="284">AK99+AK100+AK101</f>
        <v>0</v>
      </c>
      <c r="AL98" s="355">
        <f t="shared" si="284"/>
        <v>0</v>
      </c>
      <c r="AM98" s="355">
        <f t="shared" si="284"/>
        <v>0</v>
      </c>
      <c r="AN98" s="354">
        <f t="shared" si="284"/>
        <v>0</v>
      </c>
      <c r="AO98" s="355">
        <f t="shared" si="284"/>
        <v>0</v>
      </c>
      <c r="AP98" s="355">
        <f t="shared" si="284"/>
        <v>0</v>
      </c>
      <c r="AQ98" s="354">
        <f t="shared" si="284"/>
        <v>0</v>
      </c>
      <c r="AR98" s="355">
        <f t="shared" si="284"/>
        <v>0</v>
      </c>
      <c r="AS98" s="319">
        <f t="shared" si="284"/>
        <v>0</v>
      </c>
    </row>
    <row r="99" spans="1:45" s="55" customFormat="1" ht="15.75" x14ac:dyDescent="0.25">
      <c r="A99" s="56">
        <f>ROW()</f>
        <v>99</v>
      </c>
      <c r="B99" s="61" t="s">
        <v>178</v>
      </c>
      <c r="C99" s="532" t="s">
        <v>36</v>
      </c>
      <c r="D99" s="354"/>
      <c r="E99" s="355"/>
      <c r="F99" s="314"/>
      <c r="G99" s="319">
        <f>D99+E99+F99</f>
        <v>0</v>
      </c>
      <c r="H99" s="354"/>
      <c r="I99" s="355"/>
      <c r="J99" s="314"/>
      <c r="K99" s="319">
        <f>H99+I99+J99</f>
        <v>0</v>
      </c>
      <c r="L99" s="354"/>
      <c r="M99" s="355"/>
      <c r="N99" s="314"/>
      <c r="O99" s="319">
        <f>L99+M99+N99</f>
        <v>0</v>
      </c>
      <c r="P99" s="354"/>
      <c r="Q99" s="355"/>
      <c r="R99" s="314"/>
      <c r="S99" s="319">
        <f>P99+Q99+R99</f>
        <v>0</v>
      </c>
      <c r="T99" s="354"/>
      <c r="U99" s="355"/>
      <c r="V99" s="314"/>
      <c r="W99" s="319">
        <f>T99+U99+V99</f>
        <v>0</v>
      </c>
      <c r="X99" s="354"/>
      <c r="Y99" s="355"/>
      <c r="Z99" s="314"/>
      <c r="AA99" s="371">
        <f>X99+Y99+Z99</f>
        <v>0</v>
      </c>
      <c r="AB99" s="354">
        <f t="shared" ref="AB99:AB101" si="285">SUMIF($D$2:$AA$2,"Hauptkostenstelle - Summe",D99:AA99)</f>
        <v>0</v>
      </c>
      <c r="AC99" s="355">
        <f>'BAB - 1. Schlüsselung'!W99</f>
        <v>0</v>
      </c>
      <c r="AD99" s="319">
        <f t="shared" ref="AD99:AD101" si="286">AB99-AC99</f>
        <v>0</v>
      </c>
      <c r="AE99" s="354">
        <f t="shared" ref="AE99:AE101" si="287">SUMIF($D$3:$AA$3,"Stromnetz - Summe",D99:AA99)</f>
        <v>0</v>
      </c>
      <c r="AF99" s="314"/>
      <c r="AG99" s="319">
        <f t="shared" ref="AG99:AG101" si="288">AE99-AF99</f>
        <v>0</v>
      </c>
      <c r="AH99" s="354">
        <f t="shared" ref="AH99:AH101" si="289">SUMIF($D$3:$AA$3,"Gasnetz - Summe",D99:AA99)</f>
        <v>0</v>
      </c>
      <c r="AI99" s="314"/>
      <c r="AJ99" s="319">
        <f t="shared" ref="AJ99:AJ101" si="290">AH99-AI99</f>
        <v>0</v>
      </c>
      <c r="AK99" s="354">
        <f t="shared" ref="AK99:AK101" si="291">SUMIF($D$2:$AA$2,"Hauptkostenstelle - 1. Schlüsselung",D99:AA99)</f>
        <v>0</v>
      </c>
      <c r="AL99" s="355">
        <f t="shared" ref="AL99:AL101" si="292">SUMIF($D$2:$AA$2,"Hauptkostenstelle - 2. Schlüsselung",D99:AA99)</f>
        <v>0</v>
      </c>
      <c r="AM99" s="355">
        <f t="shared" ref="AM99:AM101" si="293">SUMIF($D$2:$AA$2,"Hauptkostenstelle - ILV",D99:AA99)</f>
        <v>0</v>
      </c>
      <c r="AN99" s="354">
        <f t="shared" ref="AN99:AN101" si="294">SUMIF($D$3:$AA$3,"Stromnetz - 1. Schlüsselung",D99:AA99)</f>
        <v>0</v>
      </c>
      <c r="AO99" s="355">
        <f t="shared" ref="AO99:AO101" si="295">SUMIF($D$3:$AA$3,"Stromnetz - 2. Schlüsselung",D99:AA99)</f>
        <v>0</v>
      </c>
      <c r="AP99" s="355">
        <f t="shared" ref="AP99:AP101" si="296">SUMIF($D$3:$AA$3,"Stromnetz - ILV",D99:AA99)</f>
        <v>0</v>
      </c>
      <c r="AQ99" s="354">
        <f t="shared" ref="AQ99:AQ101" si="297">SUMIF($D$3:$AA$3,"Gasnetz - 1. Schlüsselung",D99:AA99)</f>
        <v>0</v>
      </c>
      <c r="AR99" s="355">
        <f t="shared" ref="AR99:AR101" si="298">SUMIF($D$3:$AA$3,"Gasnetz - 2. Schlüsselung",D99:AA99)</f>
        <v>0</v>
      </c>
      <c r="AS99" s="319">
        <f t="shared" ref="AS99:AS101" si="299">SUMIF($D$3:$AA$3,"Gasnetz - ILV",D99:AA99)</f>
        <v>0</v>
      </c>
    </row>
    <row r="100" spans="1:45" s="59" customFormat="1" ht="30" x14ac:dyDescent="0.2">
      <c r="A100" s="56">
        <f>ROW()</f>
        <v>100</v>
      </c>
      <c r="B100" s="62" t="s">
        <v>179</v>
      </c>
      <c r="C100" s="533" t="s">
        <v>435</v>
      </c>
      <c r="D100" s="361"/>
      <c r="E100" s="362"/>
      <c r="F100" s="313"/>
      <c r="G100" s="318">
        <f>D100+E100+F100</f>
        <v>0</v>
      </c>
      <c r="H100" s="361"/>
      <c r="I100" s="362"/>
      <c r="J100" s="313"/>
      <c r="K100" s="318">
        <f>H100+I100+J100</f>
        <v>0</v>
      </c>
      <c r="L100" s="361"/>
      <c r="M100" s="362"/>
      <c r="N100" s="313"/>
      <c r="O100" s="318">
        <f>L100+M100+N100</f>
        <v>0</v>
      </c>
      <c r="P100" s="361"/>
      <c r="Q100" s="362"/>
      <c r="R100" s="313"/>
      <c r="S100" s="318">
        <f>P100+Q100+R100</f>
        <v>0</v>
      </c>
      <c r="T100" s="361"/>
      <c r="U100" s="362"/>
      <c r="V100" s="313"/>
      <c r="W100" s="318">
        <f>T100+U100+V100</f>
        <v>0</v>
      </c>
      <c r="X100" s="361"/>
      <c r="Y100" s="362"/>
      <c r="Z100" s="313"/>
      <c r="AA100" s="372">
        <f>X100+Y100+Z100</f>
        <v>0</v>
      </c>
      <c r="AB100" s="361">
        <f t="shared" si="285"/>
        <v>0</v>
      </c>
      <c r="AC100" s="362">
        <f>'BAB - 1. Schlüsselung'!W100</f>
        <v>0</v>
      </c>
      <c r="AD100" s="318">
        <f t="shared" si="286"/>
        <v>0</v>
      </c>
      <c r="AE100" s="361">
        <f t="shared" si="287"/>
        <v>0</v>
      </c>
      <c r="AF100" s="313"/>
      <c r="AG100" s="318">
        <f t="shared" si="288"/>
        <v>0</v>
      </c>
      <c r="AH100" s="361">
        <f t="shared" si="289"/>
        <v>0</v>
      </c>
      <c r="AI100" s="313"/>
      <c r="AJ100" s="318">
        <f t="shared" si="290"/>
        <v>0</v>
      </c>
      <c r="AK100" s="361">
        <f t="shared" si="291"/>
        <v>0</v>
      </c>
      <c r="AL100" s="362">
        <f t="shared" si="292"/>
        <v>0</v>
      </c>
      <c r="AM100" s="362">
        <f t="shared" si="293"/>
        <v>0</v>
      </c>
      <c r="AN100" s="361">
        <f t="shared" si="294"/>
        <v>0</v>
      </c>
      <c r="AO100" s="362">
        <f t="shared" si="295"/>
        <v>0</v>
      </c>
      <c r="AP100" s="362">
        <f t="shared" si="296"/>
        <v>0</v>
      </c>
      <c r="AQ100" s="361">
        <f t="shared" si="297"/>
        <v>0</v>
      </c>
      <c r="AR100" s="362">
        <f t="shared" si="298"/>
        <v>0</v>
      </c>
      <c r="AS100" s="318">
        <f t="shared" si="299"/>
        <v>0</v>
      </c>
    </row>
    <row r="101" spans="1:45" s="59" customFormat="1" x14ac:dyDescent="0.2">
      <c r="A101" s="56">
        <f>ROW()</f>
        <v>101</v>
      </c>
      <c r="B101" s="62" t="s">
        <v>180</v>
      </c>
      <c r="C101" s="533" t="s">
        <v>436</v>
      </c>
      <c r="D101" s="361"/>
      <c r="E101" s="362"/>
      <c r="F101" s="313"/>
      <c r="G101" s="318">
        <f>D101+E101+F101</f>
        <v>0</v>
      </c>
      <c r="H101" s="361"/>
      <c r="I101" s="362"/>
      <c r="J101" s="313"/>
      <c r="K101" s="318">
        <f>H101+I101+J101</f>
        <v>0</v>
      </c>
      <c r="L101" s="361"/>
      <c r="M101" s="362"/>
      <c r="N101" s="313"/>
      <c r="O101" s="318">
        <f>L101+M101+N101</f>
        <v>0</v>
      </c>
      <c r="P101" s="361"/>
      <c r="Q101" s="362"/>
      <c r="R101" s="313"/>
      <c r="S101" s="318">
        <f>P101+Q101+R101</f>
        <v>0</v>
      </c>
      <c r="T101" s="361"/>
      <c r="U101" s="362"/>
      <c r="V101" s="313"/>
      <c r="W101" s="318">
        <f>T101+U101+V101</f>
        <v>0</v>
      </c>
      <c r="X101" s="361"/>
      <c r="Y101" s="362"/>
      <c r="Z101" s="313"/>
      <c r="AA101" s="372">
        <f>X101+Y101+Z101</f>
        <v>0</v>
      </c>
      <c r="AB101" s="361">
        <f t="shared" si="285"/>
        <v>0</v>
      </c>
      <c r="AC101" s="362">
        <f>'BAB - 1. Schlüsselung'!W101</f>
        <v>0</v>
      </c>
      <c r="AD101" s="318">
        <f t="shared" si="286"/>
        <v>0</v>
      </c>
      <c r="AE101" s="361">
        <f t="shared" si="287"/>
        <v>0</v>
      </c>
      <c r="AF101" s="313"/>
      <c r="AG101" s="318">
        <f t="shared" si="288"/>
        <v>0</v>
      </c>
      <c r="AH101" s="361">
        <f t="shared" si="289"/>
        <v>0</v>
      </c>
      <c r="AI101" s="313"/>
      <c r="AJ101" s="318">
        <f t="shared" si="290"/>
        <v>0</v>
      </c>
      <c r="AK101" s="361">
        <f t="shared" si="291"/>
        <v>0</v>
      </c>
      <c r="AL101" s="362">
        <f t="shared" si="292"/>
        <v>0</v>
      </c>
      <c r="AM101" s="362">
        <f t="shared" si="293"/>
        <v>0</v>
      </c>
      <c r="AN101" s="361">
        <f t="shared" si="294"/>
        <v>0</v>
      </c>
      <c r="AO101" s="362">
        <f t="shared" si="295"/>
        <v>0</v>
      </c>
      <c r="AP101" s="362">
        <f t="shared" si="296"/>
        <v>0</v>
      </c>
      <c r="AQ101" s="361">
        <f t="shared" si="297"/>
        <v>0</v>
      </c>
      <c r="AR101" s="362">
        <f t="shared" si="298"/>
        <v>0</v>
      </c>
      <c r="AS101" s="318">
        <f t="shared" si="299"/>
        <v>0</v>
      </c>
    </row>
    <row r="102" spans="1:45" s="59" customFormat="1" ht="15.75" x14ac:dyDescent="0.2">
      <c r="A102" s="56">
        <f>ROW()</f>
        <v>102</v>
      </c>
      <c r="B102" s="61" t="s">
        <v>181</v>
      </c>
      <c r="C102" s="532" t="s">
        <v>182</v>
      </c>
      <c r="D102" s="361"/>
      <c r="E102" s="362"/>
      <c r="F102" s="353">
        <f>F103+F111+F119</f>
        <v>0</v>
      </c>
      <c r="G102" s="318">
        <f>G103+G111+G119</f>
        <v>0</v>
      </c>
      <c r="H102" s="361"/>
      <c r="I102" s="362"/>
      <c r="J102" s="353">
        <f>J103+J111+J119</f>
        <v>0</v>
      </c>
      <c r="K102" s="318">
        <f>K103+K111+K119</f>
        <v>0</v>
      </c>
      <c r="L102" s="361"/>
      <c r="M102" s="362"/>
      <c r="N102" s="353">
        <f>N103+N111+N119</f>
        <v>0</v>
      </c>
      <c r="O102" s="318">
        <f>O103+O111+O119</f>
        <v>0</v>
      </c>
      <c r="P102" s="361"/>
      <c r="Q102" s="362"/>
      <c r="R102" s="353">
        <f>R103+R111+R119</f>
        <v>0</v>
      </c>
      <c r="S102" s="318">
        <f>S103+S111+S119</f>
        <v>0</v>
      </c>
      <c r="T102" s="361"/>
      <c r="U102" s="362"/>
      <c r="V102" s="353">
        <f>V103+V111+V119</f>
        <v>0</v>
      </c>
      <c r="W102" s="318">
        <f>W103+W111+W119</f>
        <v>0</v>
      </c>
      <c r="X102" s="361"/>
      <c r="Y102" s="362"/>
      <c r="Z102" s="353">
        <f>Z103+Z111+Z119</f>
        <v>0</v>
      </c>
      <c r="AA102" s="372">
        <f>AA103+AA111+AA119</f>
        <v>0</v>
      </c>
      <c r="AB102" s="361">
        <f t="shared" ref="AB102:AC102" si="300">AB103+AB111+AB119</f>
        <v>0</v>
      </c>
      <c r="AC102" s="362">
        <f t="shared" si="300"/>
        <v>0</v>
      </c>
      <c r="AD102" s="318">
        <f t="shared" ref="AD102:AJ102" si="301">AD103+AD111+AD119</f>
        <v>0</v>
      </c>
      <c r="AE102" s="361">
        <f t="shared" si="301"/>
        <v>0</v>
      </c>
      <c r="AF102" s="353">
        <f t="shared" si="301"/>
        <v>0</v>
      </c>
      <c r="AG102" s="318">
        <f t="shared" si="301"/>
        <v>0</v>
      </c>
      <c r="AH102" s="361">
        <f t="shared" si="301"/>
        <v>0</v>
      </c>
      <c r="AI102" s="353">
        <f t="shared" si="301"/>
        <v>0</v>
      </c>
      <c r="AJ102" s="318">
        <f t="shared" si="301"/>
        <v>0</v>
      </c>
      <c r="AK102" s="361">
        <f t="shared" ref="AK102:AS102" si="302">AK103+AK111+AK119</f>
        <v>0</v>
      </c>
      <c r="AL102" s="362">
        <f t="shared" si="302"/>
        <v>0</v>
      </c>
      <c r="AM102" s="362">
        <f t="shared" si="302"/>
        <v>0</v>
      </c>
      <c r="AN102" s="361">
        <f t="shared" si="302"/>
        <v>0</v>
      </c>
      <c r="AO102" s="362">
        <f t="shared" si="302"/>
        <v>0</v>
      </c>
      <c r="AP102" s="362">
        <f t="shared" si="302"/>
        <v>0</v>
      </c>
      <c r="AQ102" s="361">
        <f t="shared" si="302"/>
        <v>0</v>
      </c>
      <c r="AR102" s="362">
        <f t="shared" si="302"/>
        <v>0</v>
      </c>
      <c r="AS102" s="318">
        <f t="shared" si="302"/>
        <v>0</v>
      </c>
    </row>
    <row r="103" spans="1:45" s="59" customFormat="1" ht="27" x14ac:dyDescent="0.2">
      <c r="A103" s="56">
        <f>ROW()</f>
        <v>103</v>
      </c>
      <c r="B103" s="61" t="s">
        <v>183</v>
      </c>
      <c r="C103" s="532" t="s">
        <v>509</v>
      </c>
      <c r="D103" s="354"/>
      <c r="E103" s="355"/>
      <c r="F103" s="355">
        <f>F104+F105+F108+F109+F110</f>
        <v>0</v>
      </c>
      <c r="G103" s="319">
        <f>G104+G105+G108+G109+G110</f>
        <v>0</v>
      </c>
      <c r="H103" s="354"/>
      <c r="I103" s="355"/>
      <c r="J103" s="355">
        <f>J104+J105+J108+J109+J110</f>
        <v>0</v>
      </c>
      <c r="K103" s="319">
        <f>K104+K105+K108+K109+K110</f>
        <v>0</v>
      </c>
      <c r="L103" s="354"/>
      <c r="M103" s="355"/>
      <c r="N103" s="355">
        <f>N104+N105+N108+N109+N110</f>
        <v>0</v>
      </c>
      <c r="O103" s="319">
        <f>O104+O105+O108+O109+O110</f>
        <v>0</v>
      </c>
      <c r="P103" s="354"/>
      <c r="Q103" s="355"/>
      <c r="R103" s="355">
        <f>R104+R105+R108+R109+R110</f>
        <v>0</v>
      </c>
      <c r="S103" s="319">
        <f>S104+S105+S108+S109+S110</f>
        <v>0</v>
      </c>
      <c r="T103" s="354"/>
      <c r="U103" s="355"/>
      <c r="V103" s="355">
        <f>V104+V105+V108+V109+V110</f>
        <v>0</v>
      </c>
      <c r="W103" s="319">
        <f>W104+W105+W108+W109+W110</f>
        <v>0</v>
      </c>
      <c r="X103" s="354"/>
      <c r="Y103" s="355"/>
      <c r="Z103" s="355">
        <f>Z104+Z105+Z108+Z109+Z110</f>
        <v>0</v>
      </c>
      <c r="AA103" s="371">
        <f>AA104+AA105+AA108+AA109+AA110</f>
        <v>0</v>
      </c>
      <c r="AB103" s="354">
        <f t="shared" ref="AB103:AC103" si="303">AB104+AB105+AB108+AB109+AB110</f>
        <v>0</v>
      </c>
      <c r="AC103" s="355">
        <f t="shared" si="303"/>
        <v>0</v>
      </c>
      <c r="AD103" s="319">
        <f t="shared" ref="AD103:AJ103" si="304">AD104+AD105+AD108+AD109+AD110</f>
        <v>0</v>
      </c>
      <c r="AE103" s="354">
        <f t="shared" si="304"/>
        <v>0</v>
      </c>
      <c r="AF103" s="355">
        <f t="shared" si="304"/>
        <v>0</v>
      </c>
      <c r="AG103" s="319">
        <f t="shared" si="304"/>
        <v>0</v>
      </c>
      <c r="AH103" s="354">
        <f t="shared" si="304"/>
        <v>0</v>
      </c>
      <c r="AI103" s="355">
        <f t="shared" si="304"/>
        <v>0</v>
      </c>
      <c r="AJ103" s="319">
        <f t="shared" si="304"/>
        <v>0</v>
      </c>
      <c r="AK103" s="354">
        <f t="shared" ref="AK103:AS103" si="305">AK104+AK105+AK108+AK109+AK110</f>
        <v>0</v>
      </c>
      <c r="AL103" s="355">
        <f t="shared" si="305"/>
        <v>0</v>
      </c>
      <c r="AM103" s="355">
        <f t="shared" si="305"/>
        <v>0</v>
      </c>
      <c r="AN103" s="354">
        <f t="shared" si="305"/>
        <v>0</v>
      </c>
      <c r="AO103" s="355">
        <f t="shared" si="305"/>
        <v>0</v>
      </c>
      <c r="AP103" s="355">
        <f t="shared" si="305"/>
        <v>0</v>
      </c>
      <c r="AQ103" s="354">
        <f t="shared" si="305"/>
        <v>0</v>
      </c>
      <c r="AR103" s="355">
        <f t="shared" si="305"/>
        <v>0</v>
      </c>
      <c r="AS103" s="319">
        <f t="shared" si="305"/>
        <v>0</v>
      </c>
    </row>
    <row r="104" spans="1:45" s="59" customFormat="1" x14ac:dyDescent="0.2">
      <c r="A104" s="56">
        <f>ROW()</f>
        <v>104</v>
      </c>
      <c r="B104" s="62" t="s">
        <v>184</v>
      </c>
      <c r="C104" s="533" t="s">
        <v>37</v>
      </c>
      <c r="D104" s="361"/>
      <c r="E104" s="362"/>
      <c r="F104" s="313"/>
      <c r="G104" s="318">
        <f>D104+E104+F104</f>
        <v>0</v>
      </c>
      <c r="H104" s="361"/>
      <c r="I104" s="362"/>
      <c r="J104" s="313"/>
      <c r="K104" s="318">
        <f>H104+I104+J104</f>
        <v>0</v>
      </c>
      <c r="L104" s="361"/>
      <c r="M104" s="362"/>
      <c r="N104" s="313"/>
      <c r="O104" s="318">
        <f>L104+M104+N104</f>
        <v>0</v>
      </c>
      <c r="P104" s="361"/>
      <c r="Q104" s="362"/>
      <c r="R104" s="313"/>
      <c r="S104" s="318">
        <f>P104+Q104+R104</f>
        <v>0</v>
      </c>
      <c r="T104" s="361"/>
      <c r="U104" s="362"/>
      <c r="V104" s="313"/>
      <c r="W104" s="318">
        <f>T104+U104+V104</f>
        <v>0</v>
      </c>
      <c r="X104" s="361"/>
      <c r="Y104" s="362"/>
      <c r="Z104" s="313"/>
      <c r="AA104" s="372">
        <f>X104+Y104+Z104</f>
        <v>0</v>
      </c>
      <c r="AB104" s="361">
        <f t="shared" ref="AB104" si="306">SUMIF($D$2:$AA$2,"Hauptkostenstelle - Summe",D104:AA104)</f>
        <v>0</v>
      </c>
      <c r="AC104" s="362">
        <f>'BAB - 1. Schlüsselung'!W104</f>
        <v>0</v>
      </c>
      <c r="AD104" s="318">
        <f t="shared" ref="AD104" si="307">AB104-AC104</f>
        <v>0</v>
      </c>
      <c r="AE104" s="361">
        <f t="shared" ref="AE104" si="308">SUMIF($D$3:$AA$3,"Stromnetz - Summe",D104:AA104)</f>
        <v>0</v>
      </c>
      <c r="AF104" s="313"/>
      <c r="AG104" s="318">
        <f t="shared" ref="AG104" si="309">AE104-AF104</f>
        <v>0</v>
      </c>
      <c r="AH104" s="361">
        <f t="shared" ref="AH104" si="310">SUMIF($D$3:$AA$3,"Gasnetz - Summe",D104:AA104)</f>
        <v>0</v>
      </c>
      <c r="AI104" s="313"/>
      <c r="AJ104" s="318">
        <f t="shared" ref="AJ104" si="311">AH104-AI104</f>
        <v>0</v>
      </c>
      <c r="AK104" s="361">
        <f t="shared" ref="AK104" si="312">SUMIF($D$2:$AA$2,"Hauptkostenstelle - 1. Schlüsselung",D104:AA104)</f>
        <v>0</v>
      </c>
      <c r="AL104" s="362">
        <f t="shared" ref="AL104" si="313">SUMIF($D$2:$AA$2,"Hauptkostenstelle - 2. Schlüsselung",D104:AA104)</f>
        <v>0</v>
      </c>
      <c r="AM104" s="362">
        <f t="shared" ref="AM104" si="314">SUMIF($D$2:$AA$2,"Hauptkostenstelle - ILV",D104:AA104)</f>
        <v>0</v>
      </c>
      <c r="AN104" s="361">
        <f t="shared" ref="AN104" si="315">SUMIF($D$3:$AA$3,"Stromnetz - 1. Schlüsselung",D104:AA104)</f>
        <v>0</v>
      </c>
      <c r="AO104" s="362">
        <f t="shared" ref="AO104" si="316">SUMIF($D$3:$AA$3,"Stromnetz - 2. Schlüsselung",D104:AA104)</f>
        <v>0</v>
      </c>
      <c r="AP104" s="362">
        <f t="shared" ref="AP104" si="317">SUMIF($D$3:$AA$3,"Stromnetz - ILV",D104:AA104)</f>
        <v>0</v>
      </c>
      <c r="AQ104" s="361">
        <f t="shared" ref="AQ104" si="318">SUMIF($D$3:$AA$3,"Gasnetz - 1. Schlüsselung",D104:AA104)</f>
        <v>0</v>
      </c>
      <c r="AR104" s="362">
        <f t="shared" ref="AR104" si="319">SUMIF($D$3:$AA$3,"Gasnetz - 2. Schlüsselung",D104:AA104)</f>
        <v>0</v>
      </c>
      <c r="AS104" s="318">
        <f t="shared" ref="AS104" si="320">SUMIF($D$3:$AA$3,"Gasnetz - ILV",D104:AA104)</f>
        <v>0</v>
      </c>
    </row>
    <row r="105" spans="1:45" s="59" customFormat="1" ht="30" x14ac:dyDescent="0.2">
      <c r="A105" s="56">
        <f>ROW()</f>
        <v>105</v>
      </c>
      <c r="B105" s="57" t="s">
        <v>185</v>
      </c>
      <c r="C105" s="533" t="s">
        <v>38</v>
      </c>
      <c r="D105" s="361"/>
      <c r="E105" s="362"/>
      <c r="F105" s="362">
        <f>F106+F107</f>
        <v>0</v>
      </c>
      <c r="G105" s="318">
        <f>G106+G107</f>
        <v>0</v>
      </c>
      <c r="H105" s="361"/>
      <c r="I105" s="362"/>
      <c r="J105" s="362">
        <f>J106+J107</f>
        <v>0</v>
      </c>
      <c r="K105" s="318">
        <f>K106+K107</f>
        <v>0</v>
      </c>
      <c r="L105" s="361"/>
      <c r="M105" s="362"/>
      <c r="N105" s="362">
        <f>N106+N107</f>
        <v>0</v>
      </c>
      <c r="O105" s="318">
        <f>O106+O107</f>
        <v>0</v>
      </c>
      <c r="P105" s="361"/>
      <c r="Q105" s="362"/>
      <c r="R105" s="362">
        <f>R106+R107</f>
        <v>0</v>
      </c>
      <c r="S105" s="318">
        <f>S106+S107</f>
        <v>0</v>
      </c>
      <c r="T105" s="361"/>
      <c r="U105" s="362"/>
      <c r="V105" s="362">
        <f>V106+V107</f>
        <v>0</v>
      </c>
      <c r="W105" s="318">
        <f>W106+W107</f>
        <v>0</v>
      </c>
      <c r="X105" s="361"/>
      <c r="Y105" s="362"/>
      <c r="Z105" s="362">
        <f>Z106+Z107</f>
        <v>0</v>
      </c>
      <c r="AA105" s="372">
        <f>AA106+AA107</f>
        <v>0</v>
      </c>
      <c r="AB105" s="361">
        <f t="shared" ref="AB105:AJ105" si="321">AB106+AB107</f>
        <v>0</v>
      </c>
      <c r="AC105" s="362">
        <f t="shared" si="321"/>
        <v>0</v>
      </c>
      <c r="AD105" s="318">
        <f t="shared" si="321"/>
        <v>0</v>
      </c>
      <c r="AE105" s="361">
        <f t="shared" si="321"/>
        <v>0</v>
      </c>
      <c r="AF105" s="362">
        <f t="shared" si="321"/>
        <v>0</v>
      </c>
      <c r="AG105" s="318">
        <f t="shared" si="321"/>
        <v>0</v>
      </c>
      <c r="AH105" s="361">
        <f t="shared" si="321"/>
        <v>0</v>
      </c>
      <c r="AI105" s="362">
        <f t="shared" si="321"/>
        <v>0</v>
      </c>
      <c r="AJ105" s="318">
        <f t="shared" si="321"/>
        <v>0</v>
      </c>
      <c r="AK105" s="361">
        <f t="shared" ref="AK105:AS105" si="322">AK106+AK107</f>
        <v>0</v>
      </c>
      <c r="AL105" s="362">
        <f t="shared" si="322"/>
        <v>0</v>
      </c>
      <c r="AM105" s="362">
        <f t="shared" si="322"/>
        <v>0</v>
      </c>
      <c r="AN105" s="361">
        <f t="shared" si="322"/>
        <v>0</v>
      </c>
      <c r="AO105" s="362">
        <f t="shared" si="322"/>
        <v>0</v>
      </c>
      <c r="AP105" s="362">
        <f t="shared" si="322"/>
        <v>0</v>
      </c>
      <c r="AQ105" s="361">
        <f t="shared" si="322"/>
        <v>0</v>
      </c>
      <c r="AR105" s="362">
        <f t="shared" si="322"/>
        <v>0</v>
      </c>
      <c r="AS105" s="318">
        <f t="shared" si="322"/>
        <v>0</v>
      </c>
    </row>
    <row r="106" spans="1:45" s="59" customFormat="1" ht="30" x14ac:dyDescent="0.2">
      <c r="A106" s="56">
        <f>ROW()</f>
        <v>106</v>
      </c>
      <c r="B106" s="57" t="s">
        <v>186</v>
      </c>
      <c r="C106" s="533" t="s">
        <v>187</v>
      </c>
      <c r="D106" s="361"/>
      <c r="E106" s="362"/>
      <c r="F106" s="313"/>
      <c r="G106" s="318">
        <f>D106+E106+F106</f>
        <v>0</v>
      </c>
      <c r="H106" s="361"/>
      <c r="I106" s="362"/>
      <c r="J106" s="313"/>
      <c r="K106" s="318">
        <f>H106+I106+J106</f>
        <v>0</v>
      </c>
      <c r="L106" s="361"/>
      <c r="M106" s="362"/>
      <c r="N106" s="313"/>
      <c r="O106" s="318">
        <f>L106+M106+N106</f>
        <v>0</v>
      </c>
      <c r="P106" s="361"/>
      <c r="Q106" s="362"/>
      <c r="R106" s="313"/>
      <c r="S106" s="318">
        <f>P106+Q106+R106</f>
        <v>0</v>
      </c>
      <c r="T106" s="361"/>
      <c r="U106" s="362"/>
      <c r="V106" s="313"/>
      <c r="W106" s="318">
        <f>T106+U106+V106</f>
        <v>0</v>
      </c>
      <c r="X106" s="361"/>
      <c r="Y106" s="362"/>
      <c r="Z106" s="313"/>
      <c r="AA106" s="372">
        <f>X106+Y106+Z106</f>
        <v>0</v>
      </c>
      <c r="AB106" s="361">
        <f t="shared" ref="AB106:AB110" si="323">SUMIF($D$2:$AA$2,"Hauptkostenstelle - Summe",D106:AA106)</f>
        <v>0</v>
      </c>
      <c r="AC106" s="362">
        <f>'BAB - 1. Schlüsselung'!W106</f>
        <v>0</v>
      </c>
      <c r="AD106" s="318">
        <f t="shared" ref="AD106:AD110" si="324">AB106-AC106</f>
        <v>0</v>
      </c>
      <c r="AE106" s="361">
        <f t="shared" ref="AE106:AE110" si="325">SUMIF($D$3:$AA$3,"Stromnetz - Summe",D106:AA106)</f>
        <v>0</v>
      </c>
      <c r="AF106" s="313"/>
      <c r="AG106" s="318">
        <f t="shared" ref="AG106:AG110" si="326">AE106-AF106</f>
        <v>0</v>
      </c>
      <c r="AH106" s="361">
        <f t="shared" ref="AH106:AH110" si="327">SUMIF($D$3:$AA$3,"Gasnetz - Summe",D106:AA106)</f>
        <v>0</v>
      </c>
      <c r="AI106" s="313"/>
      <c r="AJ106" s="318">
        <f t="shared" ref="AJ106:AJ110" si="328">AH106-AI106</f>
        <v>0</v>
      </c>
      <c r="AK106" s="361">
        <f t="shared" ref="AK106:AK110" si="329">SUMIF($D$2:$AA$2,"Hauptkostenstelle - 1. Schlüsselung",D106:AA106)</f>
        <v>0</v>
      </c>
      <c r="AL106" s="362">
        <f t="shared" ref="AL106:AL110" si="330">SUMIF($D$2:$AA$2,"Hauptkostenstelle - 2. Schlüsselung",D106:AA106)</f>
        <v>0</v>
      </c>
      <c r="AM106" s="362">
        <f t="shared" ref="AM106:AM110" si="331">SUMIF($D$2:$AA$2,"Hauptkostenstelle - ILV",D106:AA106)</f>
        <v>0</v>
      </c>
      <c r="AN106" s="361">
        <f t="shared" ref="AN106:AN110" si="332">SUMIF($D$3:$AA$3,"Stromnetz - 1. Schlüsselung",D106:AA106)</f>
        <v>0</v>
      </c>
      <c r="AO106" s="362">
        <f t="shared" ref="AO106:AO110" si="333">SUMIF($D$3:$AA$3,"Stromnetz - 2. Schlüsselung",D106:AA106)</f>
        <v>0</v>
      </c>
      <c r="AP106" s="362">
        <f t="shared" ref="AP106:AP110" si="334">SUMIF($D$3:$AA$3,"Stromnetz - ILV",D106:AA106)</f>
        <v>0</v>
      </c>
      <c r="AQ106" s="361">
        <f t="shared" ref="AQ106:AQ110" si="335">SUMIF($D$3:$AA$3,"Gasnetz - 1. Schlüsselung",D106:AA106)</f>
        <v>0</v>
      </c>
      <c r="AR106" s="362">
        <f t="shared" ref="AR106:AR110" si="336">SUMIF($D$3:$AA$3,"Gasnetz - 2. Schlüsselung",D106:AA106)</f>
        <v>0</v>
      </c>
      <c r="AS106" s="318">
        <f t="shared" ref="AS106:AS110" si="337">SUMIF($D$3:$AA$3,"Gasnetz - ILV",D106:AA106)</f>
        <v>0</v>
      </c>
    </row>
    <row r="107" spans="1:45" s="59" customFormat="1" x14ac:dyDescent="0.2">
      <c r="A107" s="56">
        <f>ROW()</f>
        <v>107</v>
      </c>
      <c r="B107" s="57" t="s">
        <v>188</v>
      </c>
      <c r="C107" s="533" t="s">
        <v>39</v>
      </c>
      <c r="D107" s="361"/>
      <c r="E107" s="362"/>
      <c r="F107" s="313"/>
      <c r="G107" s="318">
        <f>D107+E107+F107</f>
        <v>0</v>
      </c>
      <c r="H107" s="361"/>
      <c r="I107" s="362"/>
      <c r="J107" s="313"/>
      <c r="K107" s="318">
        <f>H107+I107+J107</f>
        <v>0</v>
      </c>
      <c r="L107" s="361"/>
      <c r="M107" s="362"/>
      <c r="N107" s="313"/>
      <c r="O107" s="318">
        <f>L107+M107+N107</f>
        <v>0</v>
      </c>
      <c r="P107" s="361"/>
      <c r="Q107" s="362"/>
      <c r="R107" s="313"/>
      <c r="S107" s="318">
        <f>P107+Q107+R107</f>
        <v>0</v>
      </c>
      <c r="T107" s="361"/>
      <c r="U107" s="362"/>
      <c r="V107" s="313"/>
      <c r="W107" s="318">
        <f>T107+U107+V107</f>
        <v>0</v>
      </c>
      <c r="X107" s="361"/>
      <c r="Y107" s="362"/>
      <c r="Z107" s="313"/>
      <c r="AA107" s="372">
        <f>X107+Y107+Z107</f>
        <v>0</v>
      </c>
      <c r="AB107" s="361">
        <f t="shared" si="323"/>
        <v>0</v>
      </c>
      <c r="AC107" s="362">
        <f>'BAB - 1. Schlüsselung'!W107</f>
        <v>0</v>
      </c>
      <c r="AD107" s="318">
        <f t="shared" si="324"/>
        <v>0</v>
      </c>
      <c r="AE107" s="361">
        <f t="shared" si="325"/>
        <v>0</v>
      </c>
      <c r="AF107" s="313"/>
      <c r="AG107" s="318">
        <f t="shared" si="326"/>
        <v>0</v>
      </c>
      <c r="AH107" s="361">
        <f t="shared" si="327"/>
        <v>0</v>
      </c>
      <c r="AI107" s="313"/>
      <c r="AJ107" s="318">
        <f t="shared" si="328"/>
        <v>0</v>
      </c>
      <c r="AK107" s="361">
        <f t="shared" si="329"/>
        <v>0</v>
      </c>
      <c r="AL107" s="362">
        <f t="shared" si="330"/>
        <v>0</v>
      </c>
      <c r="AM107" s="362">
        <f t="shared" si="331"/>
        <v>0</v>
      </c>
      <c r="AN107" s="361">
        <f t="shared" si="332"/>
        <v>0</v>
      </c>
      <c r="AO107" s="362">
        <f t="shared" si="333"/>
        <v>0</v>
      </c>
      <c r="AP107" s="362">
        <f t="shared" si="334"/>
        <v>0</v>
      </c>
      <c r="AQ107" s="361">
        <f t="shared" si="335"/>
        <v>0</v>
      </c>
      <c r="AR107" s="362">
        <f t="shared" si="336"/>
        <v>0</v>
      </c>
      <c r="AS107" s="318">
        <f t="shared" si="337"/>
        <v>0</v>
      </c>
    </row>
    <row r="108" spans="1:45" s="59" customFormat="1" x14ac:dyDescent="0.2">
      <c r="A108" s="56">
        <f>ROW()</f>
        <v>108</v>
      </c>
      <c r="B108" s="57" t="s">
        <v>189</v>
      </c>
      <c r="C108" s="533" t="s">
        <v>40</v>
      </c>
      <c r="D108" s="361"/>
      <c r="E108" s="362"/>
      <c r="F108" s="313"/>
      <c r="G108" s="318">
        <f>D108+E108+F108</f>
        <v>0</v>
      </c>
      <c r="H108" s="361"/>
      <c r="I108" s="362"/>
      <c r="J108" s="313"/>
      <c r="K108" s="318">
        <f>H108+I108+J108</f>
        <v>0</v>
      </c>
      <c r="L108" s="361"/>
      <c r="M108" s="362"/>
      <c r="N108" s="313"/>
      <c r="O108" s="318">
        <f>L108+M108+N108</f>
        <v>0</v>
      </c>
      <c r="P108" s="361"/>
      <c r="Q108" s="362"/>
      <c r="R108" s="313"/>
      <c r="S108" s="318">
        <f>P108+Q108+R108</f>
        <v>0</v>
      </c>
      <c r="T108" s="361"/>
      <c r="U108" s="362"/>
      <c r="V108" s="313"/>
      <c r="W108" s="318">
        <f>T108+U108+V108</f>
        <v>0</v>
      </c>
      <c r="X108" s="361"/>
      <c r="Y108" s="362"/>
      <c r="Z108" s="313"/>
      <c r="AA108" s="372">
        <f>X108+Y108+Z108</f>
        <v>0</v>
      </c>
      <c r="AB108" s="361">
        <f t="shared" si="323"/>
        <v>0</v>
      </c>
      <c r="AC108" s="362">
        <f>'BAB - 1. Schlüsselung'!W108</f>
        <v>0</v>
      </c>
      <c r="AD108" s="318">
        <f t="shared" si="324"/>
        <v>0</v>
      </c>
      <c r="AE108" s="361">
        <f t="shared" si="325"/>
        <v>0</v>
      </c>
      <c r="AF108" s="313"/>
      <c r="AG108" s="318">
        <f t="shared" si="326"/>
        <v>0</v>
      </c>
      <c r="AH108" s="361">
        <f t="shared" si="327"/>
        <v>0</v>
      </c>
      <c r="AI108" s="313"/>
      <c r="AJ108" s="318">
        <f t="shared" si="328"/>
        <v>0</v>
      </c>
      <c r="AK108" s="361">
        <f t="shared" si="329"/>
        <v>0</v>
      </c>
      <c r="AL108" s="362">
        <f t="shared" si="330"/>
        <v>0</v>
      </c>
      <c r="AM108" s="362">
        <f t="shared" si="331"/>
        <v>0</v>
      </c>
      <c r="AN108" s="361">
        <f t="shared" si="332"/>
        <v>0</v>
      </c>
      <c r="AO108" s="362">
        <f t="shared" si="333"/>
        <v>0</v>
      </c>
      <c r="AP108" s="362">
        <f t="shared" si="334"/>
        <v>0</v>
      </c>
      <c r="AQ108" s="361">
        <f t="shared" si="335"/>
        <v>0</v>
      </c>
      <c r="AR108" s="362">
        <f t="shared" si="336"/>
        <v>0</v>
      </c>
      <c r="AS108" s="318">
        <f t="shared" si="337"/>
        <v>0</v>
      </c>
    </row>
    <row r="109" spans="1:45" s="59" customFormat="1" ht="30" x14ac:dyDescent="0.2">
      <c r="A109" s="56">
        <f>ROW()</f>
        <v>109</v>
      </c>
      <c r="B109" s="57" t="s">
        <v>190</v>
      </c>
      <c r="C109" s="533" t="s">
        <v>41</v>
      </c>
      <c r="D109" s="361"/>
      <c r="E109" s="362"/>
      <c r="F109" s="313"/>
      <c r="G109" s="318">
        <f>D109+E109+F109</f>
        <v>0</v>
      </c>
      <c r="H109" s="361"/>
      <c r="I109" s="362"/>
      <c r="J109" s="313"/>
      <c r="K109" s="318">
        <f>H109+I109+J109</f>
        <v>0</v>
      </c>
      <c r="L109" s="361"/>
      <c r="M109" s="362"/>
      <c r="N109" s="313"/>
      <c r="O109" s="318">
        <f>L109+M109+N109</f>
        <v>0</v>
      </c>
      <c r="P109" s="361"/>
      <c r="Q109" s="362"/>
      <c r="R109" s="313"/>
      <c r="S109" s="318">
        <f>P109+Q109+R109</f>
        <v>0</v>
      </c>
      <c r="T109" s="361"/>
      <c r="U109" s="362"/>
      <c r="V109" s="313"/>
      <c r="W109" s="318">
        <f>T109+U109+V109</f>
        <v>0</v>
      </c>
      <c r="X109" s="361"/>
      <c r="Y109" s="362"/>
      <c r="Z109" s="313"/>
      <c r="AA109" s="372">
        <f>X109+Y109+Z109</f>
        <v>0</v>
      </c>
      <c r="AB109" s="361">
        <f t="shared" si="323"/>
        <v>0</v>
      </c>
      <c r="AC109" s="362">
        <f>'BAB - 1. Schlüsselung'!W109</f>
        <v>0</v>
      </c>
      <c r="AD109" s="318">
        <f t="shared" si="324"/>
        <v>0</v>
      </c>
      <c r="AE109" s="361">
        <f t="shared" si="325"/>
        <v>0</v>
      </c>
      <c r="AF109" s="313"/>
      <c r="AG109" s="318">
        <f t="shared" si="326"/>
        <v>0</v>
      </c>
      <c r="AH109" s="361">
        <f t="shared" si="327"/>
        <v>0</v>
      </c>
      <c r="AI109" s="313"/>
      <c r="AJ109" s="318">
        <f t="shared" si="328"/>
        <v>0</v>
      </c>
      <c r="AK109" s="361">
        <f t="shared" si="329"/>
        <v>0</v>
      </c>
      <c r="AL109" s="362">
        <f t="shared" si="330"/>
        <v>0</v>
      </c>
      <c r="AM109" s="362">
        <f t="shared" si="331"/>
        <v>0</v>
      </c>
      <c r="AN109" s="361">
        <f t="shared" si="332"/>
        <v>0</v>
      </c>
      <c r="AO109" s="362">
        <f t="shared" si="333"/>
        <v>0</v>
      </c>
      <c r="AP109" s="362">
        <f t="shared" si="334"/>
        <v>0</v>
      </c>
      <c r="AQ109" s="361">
        <f t="shared" si="335"/>
        <v>0</v>
      </c>
      <c r="AR109" s="362">
        <f t="shared" si="336"/>
        <v>0</v>
      </c>
      <c r="AS109" s="318">
        <f t="shared" si="337"/>
        <v>0</v>
      </c>
    </row>
    <row r="110" spans="1:45" s="59" customFormat="1" x14ac:dyDescent="0.2">
      <c r="A110" s="56">
        <f>ROW()</f>
        <v>110</v>
      </c>
      <c r="B110" s="57" t="s">
        <v>191</v>
      </c>
      <c r="C110" s="533" t="s">
        <v>14</v>
      </c>
      <c r="D110" s="361"/>
      <c r="E110" s="362"/>
      <c r="F110" s="313"/>
      <c r="G110" s="318">
        <f>D110+E110+F110</f>
        <v>0</v>
      </c>
      <c r="H110" s="361"/>
      <c r="I110" s="362"/>
      <c r="J110" s="313"/>
      <c r="K110" s="318">
        <f>H110+I110+J110</f>
        <v>0</v>
      </c>
      <c r="L110" s="361"/>
      <c r="M110" s="362"/>
      <c r="N110" s="313"/>
      <c r="O110" s="318">
        <f>L110+M110+N110</f>
        <v>0</v>
      </c>
      <c r="P110" s="361"/>
      <c r="Q110" s="362"/>
      <c r="R110" s="313"/>
      <c r="S110" s="318">
        <f>P110+Q110+R110</f>
        <v>0</v>
      </c>
      <c r="T110" s="361"/>
      <c r="U110" s="362"/>
      <c r="V110" s="313"/>
      <c r="W110" s="318">
        <f>T110+U110+V110</f>
        <v>0</v>
      </c>
      <c r="X110" s="361"/>
      <c r="Y110" s="362"/>
      <c r="Z110" s="313"/>
      <c r="AA110" s="372">
        <f>X110+Y110+Z110</f>
        <v>0</v>
      </c>
      <c r="AB110" s="361">
        <f t="shared" si="323"/>
        <v>0</v>
      </c>
      <c r="AC110" s="362">
        <f>'BAB - 1. Schlüsselung'!W110</f>
        <v>0</v>
      </c>
      <c r="AD110" s="318">
        <f t="shared" si="324"/>
        <v>0</v>
      </c>
      <c r="AE110" s="361">
        <f t="shared" si="325"/>
        <v>0</v>
      </c>
      <c r="AF110" s="313"/>
      <c r="AG110" s="318">
        <f t="shared" si="326"/>
        <v>0</v>
      </c>
      <c r="AH110" s="361">
        <f t="shared" si="327"/>
        <v>0</v>
      </c>
      <c r="AI110" s="313"/>
      <c r="AJ110" s="318">
        <f t="shared" si="328"/>
        <v>0</v>
      </c>
      <c r="AK110" s="361">
        <f t="shared" si="329"/>
        <v>0</v>
      </c>
      <c r="AL110" s="362">
        <f t="shared" si="330"/>
        <v>0</v>
      </c>
      <c r="AM110" s="362">
        <f t="shared" si="331"/>
        <v>0</v>
      </c>
      <c r="AN110" s="361">
        <f t="shared" si="332"/>
        <v>0</v>
      </c>
      <c r="AO110" s="362">
        <f t="shared" si="333"/>
        <v>0</v>
      </c>
      <c r="AP110" s="362">
        <f t="shared" si="334"/>
        <v>0</v>
      </c>
      <c r="AQ110" s="361">
        <f t="shared" si="335"/>
        <v>0</v>
      </c>
      <c r="AR110" s="362">
        <f t="shared" si="336"/>
        <v>0</v>
      </c>
      <c r="AS110" s="318">
        <f t="shared" si="337"/>
        <v>0</v>
      </c>
    </row>
    <row r="111" spans="1:45" s="59" customFormat="1" ht="30" x14ac:dyDescent="0.2">
      <c r="A111" s="56">
        <f>ROW()</f>
        <v>111</v>
      </c>
      <c r="B111" s="57" t="s">
        <v>192</v>
      </c>
      <c r="C111" s="533" t="s">
        <v>435</v>
      </c>
      <c r="D111" s="361"/>
      <c r="E111" s="362"/>
      <c r="F111" s="353">
        <f>F112+F113+F116+F117+F118</f>
        <v>0</v>
      </c>
      <c r="G111" s="318">
        <f>G112+G113+G116+G117+G118</f>
        <v>0</v>
      </c>
      <c r="H111" s="361"/>
      <c r="I111" s="362"/>
      <c r="J111" s="353">
        <f>J112+J113+J116+J117+J118</f>
        <v>0</v>
      </c>
      <c r="K111" s="318">
        <f>K112+K113+K116+K117+K118</f>
        <v>0</v>
      </c>
      <c r="L111" s="361"/>
      <c r="M111" s="362"/>
      <c r="N111" s="353">
        <f>N112+N113+N116+N117+N118</f>
        <v>0</v>
      </c>
      <c r="O111" s="318">
        <f>O112+O113+O116+O117+O118</f>
        <v>0</v>
      </c>
      <c r="P111" s="361"/>
      <c r="Q111" s="362"/>
      <c r="R111" s="353">
        <f>R112+R113+R116+R117+R118</f>
        <v>0</v>
      </c>
      <c r="S111" s="318">
        <f>S112+S113+S116+S117+S118</f>
        <v>0</v>
      </c>
      <c r="T111" s="361"/>
      <c r="U111" s="362"/>
      <c r="V111" s="353">
        <f>V112+V113+V116+V117+V118</f>
        <v>0</v>
      </c>
      <c r="W111" s="318">
        <f>W112+W113+W116+W117+W118</f>
        <v>0</v>
      </c>
      <c r="X111" s="361"/>
      <c r="Y111" s="362"/>
      <c r="Z111" s="353">
        <f>Z112+Z113+Z116+Z117+Z118</f>
        <v>0</v>
      </c>
      <c r="AA111" s="372">
        <f>AA112+AA113+AA116+AA117+AA118</f>
        <v>0</v>
      </c>
      <c r="AB111" s="361">
        <f t="shared" ref="AB111:AJ111" si="338">AB112+AB113+AB116+AB117+AB118</f>
        <v>0</v>
      </c>
      <c r="AC111" s="362">
        <f t="shared" si="338"/>
        <v>0</v>
      </c>
      <c r="AD111" s="318">
        <f t="shared" si="338"/>
        <v>0</v>
      </c>
      <c r="AE111" s="361">
        <f t="shared" si="338"/>
        <v>0</v>
      </c>
      <c r="AF111" s="353">
        <f t="shared" si="338"/>
        <v>0</v>
      </c>
      <c r="AG111" s="318">
        <f t="shared" si="338"/>
        <v>0</v>
      </c>
      <c r="AH111" s="361">
        <f t="shared" si="338"/>
        <v>0</v>
      </c>
      <c r="AI111" s="353">
        <f t="shared" si="338"/>
        <v>0</v>
      </c>
      <c r="AJ111" s="318">
        <f t="shared" si="338"/>
        <v>0</v>
      </c>
      <c r="AK111" s="361">
        <f t="shared" ref="AK111:AS111" si="339">AK112+AK113+AK116+AK117+AK118</f>
        <v>0</v>
      </c>
      <c r="AL111" s="362">
        <f t="shared" si="339"/>
        <v>0</v>
      </c>
      <c r="AM111" s="362">
        <f t="shared" si="339"/>
        <v>0</v>
      </c>
      <c r="AN111" s="361">
        <f t="shared" si="339"/>
        <v>0</v>
      </c>
      <c r="AO111" s="362">
        <f t="shared" si="339"/>
        <v>0</v>
      </c>
      <c r="AP111" s="362">
        <f t="shared" si="339"/>
        <v>0</v>
      </c>
      <c r="AQ111" s="361">
        <f t="shared" si="339"/>
        <v>0</v>
      </c>
      <c r="AR111" s="362">
        <f t="shared" si="339"/>
        <v>0</v>
      </c>
      <c r="AS111" s="318">
        <f t="shared" si="339"/>
        <v>0</v>
      </c>
    </row>
    <row r="112" spans="1:45" s="59" customFormat="1" x14ac:dyDescent="0.2">
      <c r="A112" s="56">
        <f>ROW()</f>
        <v>112</v>
      </c>
      <c r="B112" s="62" t="s">
        <v>193</v>
      </c>
      <c r="C112" s="533" t="s">
        <v>37</v>
      </c>
      <c r="D112" s="361"/>
      <c r="E112" s="362"/>
      <c r="F112" s="313"/>
      <c r="G112" s="318">
        <f>D112+E112+F112</f>
        <v>0</v>
      </c>
      <c r="H112" s="361"/>
      <c r="I112" s="362"/>
      <c r="J112" s="313"/>
      <c r="K112" s="318">
        <f>H112+I112+J112</f>
        <v>0</v>
      </c>
      <c r="L112" s="361"/>
      <c r="M112" s="362"/>
      <c r="N112" s="313"/>
      <c r="O112" s="318">
        <f>L112+M112+N112</f>
        <v>0</v>
      </c>
      <c r="P112" s="361"/>
      <c r="Q112" s="362"/>
      <c r="R112" s="313"/>
      <c r="S112" s="318">
        <f>P112+Q112+R112</f>
        <v>0</v>
      </c>
      <c r="T112" s="361"/>
      <c r="U112" s="362"/>
      <c r="V112" s="313"/>
      <c r="W112" s="318">
        <f>T112+U112+V112</f>
        <v>0</v>
      </c>
      <c r="X112" s="361"/>
      <c r="Y112" s="362"/>
      <c r="Z112" s="313"/>
      <c r="AA112" s="372">
        <f>X112+Y112+Z112</f>
        <v>0</v>
      </c>
      <c r="AB112" s="361">
        <f t="shared" ref="AB112" si="340">SUMIF($D$2:$AA$2,"Hauptkostenstelle - Summe",D112:AA112)</f>
        <v>0</v>
      </c>
      <c r="AC112" s="362">
        <f>'BAB - 1. Schlüsselung'!W112</f>
        <v>0</v>
      </c>
      <c r="AD112" s="318">
        <f t="shared" ref="AD112" si="341">AB112-AC112</f>
        <v>0</v>
      </c>
      <c r="AE112" s="361">
        <f t="shared" ref="AE112" si="342">SUMIF($D$3:$AA$3,"Stromnetz - Summe",D112:AA112)</f>
        <v>0</v>
      </c>
      <c r="AF112" s="313"/>
      <c r="AG112" s="318">
        <f t="shared" ref="AG112" si="343">AE112-AF112</f>
        <v>0</v>
      </c>
      <c r="AH112" s="361">
        <f t="shared" ref="AH112" si="344">SUMIF($D$3:$AA$3,"Gasnetz - Summe",D112:AA112)</f>
        <v>0</v>
      </c>
      <c r="AI112" s="313"/>
      <c r="AJ112" s="318">
        <f t="shared" ref="AJ112" si="345">AH112-AI112</f>
        <v>0</v>
      </c>
      <c r="AK112" s="361">
        <f t="shared" ref="AK112" si="346">SUMIF($D$2:$AA$2,"Hauptkostenstelle - 1. Schlüsselung",D112:AA112)</f>
        <v>0</v>
      </c>
      <c r="AL112" s="362">
        <f t="shared" ref="AL112" si="347">SUMIF($D$2:$AA$2,"Hauptkostenstelle - 2. Schlüsselung",D112:AA112)</f>
        <v>0</v>
      </c>
      <c r="AM112" s="362">
        <f t="shared" ref="AM112" si="348">SUMIF($D$2:$AA$2,"Hauptkostenstelle - ILV",D112:AA112)</f>
        <v>0</v>
      </c>
      <c r="AN112" s="361">
        <f t="shared" ref="AN112" si="349">SUMIF($D$3:$AA$3,"Stromnetz - 1. Schlüsselung",D112:AA112)</f>
        <v>0</v>
      </c>
      <c r="AO112" s="362">
        <f t="shared" ref="AO112" si="350">SUMIF($D$3:$AA$3,"Stromnetz - 2. Schlüsselung",D112:AA112)</f>
        <v>0</v>
      </c>
      <c r="AP112" s="362">
        <f t="shared" ref="AP112" si="351">SUMIF($D$3:$AA$3,"Stromnetz - ILV",D112:AA112)</f>
        <v>0</v>
      </c>
      <c r="AQ112" s="361">
        <f t="shared" ref="AQ112" si="352">SUMIF($D$3:$AA$3,"Gasnetz - 1. Schlüsselung",D112:AA112)</f>
        <v>0</v>
      </c>
      <c r="AR112" s="362">
        <f t="shared" ref="AR112" si="353">SUMIF($D$3:$AA$3,"Gasnetz - 2. Schlüsselung",D112:AA112)</f>
        <v>0</v>
      </c>
      <c r="AS112" s="318">
        <f t="shared" ref="AS112" si="354">SUMIF($D$3:$AA$3,"Gasnetz - ILV",D112:AA112)</f>
        <v>0</v>
      </c>
    </row>
    <row r="113" spans="1:45" s="59" customFormat="1" ht="30" x14ac:dyDescent="0.2">
      <c r="A113" s="56">
        <f>ROW()</f>
        <v>113</v>
      </c>
      <c r="B113" s="57" t="s">
        <v>194</v>
      </c>
      <c r="C113" s="533" t="s">
        <v>38</v>
      </c>
      <c r="D113" s="361"/>
      <c r="E113" s="362"/>
      <c r="F113" s="362">
        <f>F114+F115</f>
        <v>0</v>
      </c>
      <c r="G113" s="318">
        <f>G114+G115</f>
        <v>0</v>
      </c>
      <c r="H113" s="361"/>
      <c r="I113" s="362"/>
      <c r="J113" s="362">
        <f>J114+J115</f>
        <v>0</v>
      </c>
      <c r="K113" s="318">
        <f>K114+K115</f>
        <v>0</v>
      </c>
      <c r="L113" s="361"/>
      <c r="M113" s="362"/>
      <c r="N113" s="362">
        <f>N114+N115</f>
        <v>0</v>
      </c>
      <c r="O113" s="318">
        <f>O114+O115</f>
        <v>0</v>
      </c>
      <c r="P113" s="361"/>
      <c r="Q113" s="362"/>
      <c r="R113" s="362">
        <f>R114+R115</f>
        <v>0</v>
      </c>
      <c r="S113" s="318">
        <f>S114+S115</f>
        <v>0</v>
      </c>
      <c r="T113" s="361"/>
      <c r="U113" s="362"/>
      <c r="V113" s="362">
        <f>V114+V115</f>
        <v>0</v>
      </c>
      <c r="W113" s="318">
        <f>W114+W115</f>
        <v>0</v>
      </c>
      <c r="X113" s="361"/>
      <c r="Y113" s="362"/>
      <c r="Z113" s="362">
        <f>Z114+Z115</f>
        <v>0</v>
      </c>
      <c r="AA113" s="372">
        <f>AA114+AA115</f>
        <v>0</v>
      </c>
      <c r="AB113" s="361">
        <f t="shared" ref="AB113:AJ113" si="355">AB114+AB115</f>
        <v>0</v>
      </c>
      <c r="AC113" s="362">
        <f t="shared" si="355"/>
        <v>0</v>
      </c>
      <c r="AD113" s="318">
        <f t="shared" si="355"/>
        <v>0</v>
      </c>
      <c r="AE113" s="361">
        <f t="shared" si="355"/>
        <v>0</v>
      </c>
      <c r="AF113" s="362">
        <f t="shared" si="355"/>
        <v>0</v>
      </c>
      <c r="AG113" s="318">
        <f t="shared" si="355"/>
        <v>0</v>
      </c>
      <c r="AH113" s="361">
        <f t="shared" si="355"/>
        <v>0</v>
      </c>
      <c r="AI113" s="362">
        <f t="shared" si="355"/>
        <v>0</v>
      </c>
      <c r="AJ113" s="318">
        <f t="shared" si="355"/>
        <v>0</v>
      </c>
      <c r="AK113" s="361">
        <f t="shared" ref="AK113:AS113" si="356">AK114+AK115</f>
        <v>0</v>
      </c>
      <c r="AL113" s="362">
        <f t="shared" si="356"/>
        <v>0</v>
      </c>
      <c r="AM113" s="362">
        <f t="shared" si="356"/>
        <v>0</v>
      </c>
      <c r="AN113" s="361">
        <f t="shared" si="356"/>
        <v>0</v>
      </c>
      <c r="AO113" s="362">
        <f t="shared" si="356"/>
        <v>0</v>
      </c>
      <c r="AP113" s="362">
        <f t="shared" si="356"/>
        <v>0</v>
      </c>
      <c r="AQ113" s="361">
        <f t="shared" si="356"/>
        <v>0</v>
      </c>
      <c r="AR113" s="362">
        <f t="shared" si="356"/>
        <v>0</v>
      </c>
      <c r="AS113" s="318">
        <f t="shared" si="356"/>
        <v>0</v>
      </c>
    </row>
    <row r="114" spans="1:45" s="59" customFormat="1" ht="30" x14ac:dyDescent="0.2">
      <c r="A114" s="56">
        <f>ROW()</f>
        <v>114</v>
      </c>
      <c r="B114" s="57" t="s">
        <v>195</v>
      </c>
      <c r="C114" s="533" t="s">
        <v>187</v>
      </c>
      <c r="D114" s="361"/>
      <c r="E114" s="362"/>
      <c r="F114" s="313"/>
      <c r="G114" s="318">
        <f>D114+E114+F114</f>
        <v>0</v>
      </c>
      <c r="H114" s="361"/>
      <c r="I114" s="362"/>
      <c r="J114" s="313"/>
      <c r="K114" s="318">
        <f>H114+I114+J114</f>
        <v>0</v>
      </c>
      <c r="L114" s="361"/>
      <c r="M114" s="362"/>
      <c r="N114" s="313"/>
      <c r="O114" s="318">
        <f>L114+M114+N114</f>
        <v>0</v>
      </c>
      <c r="P114" s="361"/>
      <c r="Q114" s="362"/>
      <c r="R114" s="313"/>
      <c r="S114" s="318">
        <f>P114+Q114+R114</f>
        <v>0</v>
      </c>
      <c r="T114" s="361"/>
      <c r="U114" s="362"/>
      <c r="V114" s="313"/>
      <c r="W114" s="318">
        <f>T114+U114+V114</f>
        <v>0</v>
      </c>
      <c r="X114" s="361"/>
      <c r="Y114" s="362"/>
      <c r="Z114" s="313"/>
      <c r="AA114" s="372">
        <f>X114+Y114+Z114</f>
        <v>0</v>
      </c>
      <c r="AB114" s="361">
        <f t="shared" ref="AB114:AB118" si="357">SUMIF($D$2:$AA$2,"Hauptkostenstelle - Summe",D114:AA114)</f>
        <v>0</v>
      </c>
      <c r="AC114" s="362">
        <f>'BAB - 1. Schlüsselung'!W114</f>
        <v>0</v>
      </c>
      <c r="AD114" s="318">
        <f t="shared" ref="AD114:AD118" si="358">AB114-AC114</f>
        <v>0</v>
      </c>
      <c r="AE114" s="361">
        <f t="shared" ref="AE114:AE118" si="359">SUMIF($D$3:$AA$3,"Stromnetz - Summe",D114:AA114)</f>
        <v>0</v>
      </c>
      <c r="AF114" s="313"/>
      <c r="AG114" s="318">
        <f t="shared" ref="AG114:AG118" si="360">AE114-AF114</f>
        <v>0</v>
      </c>
      <c r="AH114" s="361">
        <f t="shared" ref="AH114:AH118" si="361">SUMIF($D$3:$AA$3,"Gasnetz - Summe",D114:AA114)</f>
        <v>0</v>
      </c>
      <c r="AI114" s="313"/>
      <c r="AJ114" s="318">
        <f t="shared" ref="AJ114:AJ118" si="362">AH114-AI114</f>
        <v>0</v>
      </c>
      <c r="AK114" s="361">
        <f t="shared" ref="AK114:AK118" si="363">SUMIF($D$2:$AA$2,"Hauptkostenstelle - 1. Schlüsselung",D114:AA114)</f>
        <v>0</v>
      </c>
      <c r="AL114" s="362">
        <f t="shared" ref="AL114:AL118" si="364">SUMIF($D$2:$AA$2,"Hauptkostenstelle - 2. Schlüsselung",D114:AA114)</f>
        <v>0</v>
      </c>
      <c r="AM114" s="362">
        <f t="shared" ref="AM114:AM118" si="365">SUMIF($D$2:$AA$2,"Hauptkostenstelle - ILV",D114:AA114)</f>
        <v>0</v>
      </c>
      <c r="AN114" s="361">
        <f t="shared" ref="AN114:AN118" si="366">SUMIF($D$3:$AA$3,"Stromnetz - 1. Schlüsselung",D114:AA114)</f>
        <v>0</v>
      </c>
      <c r="AO114" s="362">
        <f t="shared" ref="AO114:AO118" si="367">SUMIF($D$3:$AA$3,"Stromnetz - 2. Schlüsselung",D114:AA114)</f>
        <v>0</v>
      </c>
      <c r="AP114" s="362">
        <f t="shared" ref="AP114:AP118" si="368">SUMIF($D$3:$AA$3,"Stromnetz - ILV",D114:AA114)</f>
        <v>0</v>
      </c>
      <c r="AQ114" s="361">
        <f t="shared" ref="AQ114:AQ118" si="369">SUMIF($D$3:$AA$3,"Gasnetz - 1. Schlüsselung",D114:AA114)</f>
        <v>0</v>
      </c>
      <c r="AR114" s="362">
        <f t="shared" ref="AR114:AR118" si="370">SUMIF($D$3:$AA$3,"Gasnetz - 2. Schlüsselung",D114:AA114)</f>
        <v>0</v>
      </c>
      <c r="AS114" s="318">
        <f t="shared" ref="AS114:AS118" si="371">SUMIF($D$3:$AA$3,"Gasnetz - ILV",D114:AA114)</f>
        <v>0</v>
      </c>
    </row>
    <row r="115" spans="1:45" s="59" customFormat="1" x14ac:dyDescent="0.2">
      <c r="A115" s="56">
        <f>ROW()</f>
        <v>115</v>
      </c>
      <c r="B115" s="57" t="s">
        <v>196</v>
      </c>
      <c r="C115" s="533" t="s">
        <v>39</v>
      </c>
      <c r="D115" s="361"/>
      <c r="E115" s="362"/>
      <c r="F115" s="313"/>
      <c r="G115" s="318">
        <f>D115+E115+F115</f>
        <v>0</v>
      </c>
      <c r="H115" s="361"/>
      <c r="I115" s="362"/>
      <c r="J115" s="313"/>
      <c r="K115" s="318">
        <f>H115+I115+J115</f>
        <v>0</v>
      </c>
      <c r="L115" s="361"/>
      <c r="M115" s="362"/>
      <c r="N115" s="313"/>
      <c r="O115" s="318">
        <f>L115+M115+N115</f>
        <v>0</v>
      </c>
      <c r="P115" s="361"/>
      <c r="Q115" s="362"/>
      <c r="R115" s="313"/>
      <c r="S115" s="318">
        <f>P115+Q115+R115</f>
        <v>0</v>
      </c>
      <c r="T115" s="361"/>
      <c r="U115" s="362"/>
      <c r="V115" s="313"/>
      <c r="W115" s="318">
        <f>T115+U115+V115</f>
        <v>0</v>
      </c>
      <c r="X115" s="361"/>
      <c r="Y115" s="362"/>
      <c r="Z115" s="313"/>
      <c r="AA115" s="372">
        <f>X115+Y115+Z115</f>
        <v>0</v>
      </c>
      <c r="AB115" s="361">
        <f t="shared" si="357"/>
        <v>0</v>
      </c>
      <c r="AC115" s="362">
        <f>'BAB - 1. Schlüsselung'!W115</f>
        <v>0</v>
      </c>
      <c r="AD115" s="318">
        <f t="shared" si="358"/>
        <v>0</v>
      </c>
      <c r="AE115" s="361">
        <f t="shared" si="359"/>
        <v>0</v>
      </c>
      <c r="AF115" s="313"/>
      <c r="AG115" s="318">
        <f t="shared" si="360"/>
        <v>0</v>
      </c>
      <c r="AH115" s="361">
        <f t="shared" si="361"/>
        <v>0</v>
      </c>
      <c r="AI115" s="313"/>
      <c r="AJ115" s="318">
        <f t="shared" si="362"/>
        <v>0</v>
      </c>
      <c r="AK115" s="361">
        <f t="shared" si="363"/>
        <v>0</v>
      </c>
      <c r="AL115" s="362">
        <f t="shared" si="364"/>
        <v>0</v>
      </c>
      <c r="AM115" s="362">
        <f t="shared" si="365"/>
        <v>0</v>
      </c>
      <c r="AN115" s="361">
        <f t="shared" si="366"/>
        <v>0</v>
      </c>
      <c r="AO115" s="362">
        <f t="shared" si="367"/>
        <v>0</v>
      </c>
      <c r="AP115" s="362">
        <f t="shared" si="368"/>
        <v>0</v>
      </c>
      <c r="AQ115" s="361">
        <f t="shared" si="369"/>
        <v>0</v>
      </c>
      <c r="AR115" s="362">
        <f t="shared" si="370"/>
        <v>0</v>
      </c>
      <c r="AS115" s="318">
        <f t="shared" si="371"/>
        <v>0</v>
      </c>
    </row>
    <row r="116" spans="1:45" s="59" customFormat="1" x14ac:dyDescent="0.2">
      <c r="A116" s="56">
        <f>ROW()</f>
        <v>116</v>
      </c>
      <c r="B116" s="57" t="s">
        <v>197</v>
      </c>
      <c r="C116" s="533" t="s">
        <v>40</v>
      </c>
      <c r="D116" s="361"/>
      <c r="E116" s="362"/>
      <c r="F116" s="313"/>
      <c r="G116" s="318">
        <f>D116+E116+F116</f>
        <v>0</v>
      </c>
      <c r="H116" s="361"/>
      <c r="I116" s="362"/>
      <c r="J116" s="313"/>
      <c r="K116" s="318">
        <f>H116+I116+J116</f>
        <v>0</v>
      </c>
      <c r="L116" s="361"/>
      <c r="M116" s="362"/>
      <c r="N116" s="313"/>
      <c r="O116" s="318">
        <f>L116+M116+N116</f>
        <v>0</v>
      </c>
      <c r="P116" s="361"/>
      <c r="Q116" s="362"/>
      <c r="R116" s="313"/>
      <c r="S116" s="318">
        <f>P116+Q116+R116</f>
        <v>0</v>
      </c>
      <c r="T116" s="361"/>
      <c r="U116" s="362"/>
      <c r="V116" s="313"/>
      <c r="W116" s="318">
        <f>T116+U116+V116</f>
        <v>0</v>
      </c>
      <c r="X116" s="361"/>
      <c r="Y116" s="362"/>
      <c r="Z116" s="313"/>
      <c r="AA116" s="372">
        <f>X116+Y116+Z116</f>
        <v>0</v>
      </c>
      <c r="AB116" s="361">
        <f t="shared" si="357"/>
        <v>0</v>
      </c>
      <c r="AC116" s="362">
        <f>'BAB - 1. Schlüsselung'!W116</f>
        <v>0</v>
      </c>
      <c r="AD116" s="318">
        <f t="shared" si="358"/>
        <v>0</v>
      </c>
      <c r="AE116" s="361">
        <f t="shared" si="359"/>
        <v>0</v>
      </c>
      <c r="AF116" s="313"/>
      <c r="AG116" s="318">
        <f t="shared" si="360"/>
        <v>0</v>
      </c>
      <c r="AH116" s="361">
        <f t="shared" si="361"/>
        <v>0</v>
      </c>
      <c r="AI116" s="313"/>
      <c r="AJ116" s="318">
        <f t="shared" si="362"/>
        <v>0</v>
      </c>
      <c r="AK116" s="361">
        <f t="shared" si="363"/>
        <v>0</v>
      </c>
      <c r="AL116" s="362">
        <f t="shared" si="364"/>
        <v>0</v>
      </c>
      <c r="AM116" s="362">
        <f t="shared" si="365"/>
        <v>0</v>
      </c>
      <c r="AN116" s="361">
        <f t="shared" si="366"/>
        <v>0</v>
      </c>
      <c r="AO116" s="362">
        <f t="shared" si="367"/>
        <v>0</v>
      </c>
      <c r="AP116" s="362">
        <f t="shared" si="368"/>
        <v>0</v>
      </c>
      <c r="AQ116" s="361">
        <f t="shared" si="369"/>
        <v>0</v>
      </c>
      <c r="AR116" s="362">
        <f t="shared" si="370"/>
        <v>0</v>
      </c>
      <c r="AS116" s="318">
        <f t="shared" si="371"/>
        <v>0</v>
      </c>
    </row>
    <row r="117" spans="1:45" s="59" customFormat="1" ht="30" x14ac:dyDescent="0.2">
      <c r="A117" s="56">
        <f>ROW()</f>
        <v>117</v>
      </c>
      <c r="B117" s="57" t="s">
        <v>198</v>
      </c>
      <c r="C117" s="533" t="s">
        <v>41</v>
      </c>
      <c r="D117" s="361"/>
      <c r="E117" s="362"/>
      <c r="F117" s="313"/>
      <c r="G117" s="318">
        <f>D117+E117+F117</f>
        <v>0</v>
      </c>
      <c r="H117" s="361"/>
      <c r="I117" s="362"/>
      <c r="J117" s="313"/>
      <c r="K117" s="318">
        <f>H117+I117+J117</f>
        <v>0</v>
      </c>
      <c r="L117" s="361"/>
      <c r="M117" s="362"/>
      <c r="N117" s="313"/>
      <c r="O117" s="318">
        <f>L117+M117+N117</f>
        <v>0</v>
      </c>
      <c r="P117" s="361"/>
      <c r="Q117" s="362"/>
      <c r="R117" s="313"/>
      <c r="S117" s="318">
        <f>P117+Q117+R117</f>
        <v>0</v>
      </c>
      <c r="T117" s="361"/>
      <c r="U117" s="362"/>
      <c r="V117" s="313"/>
      <c r="W117" s="318">
        <f>T117+U117+V117</f>
        <v>0</v>
      </c>
      <c r="X117" s="361"/>
      <c r="Y117" s="362"/>
      <c r="Z117" s="313"/>
      <c r="AA117" s="372">
        <f>X117+Y117+Z117</f>
        <v>0</v>
      </c>
      <c r="AB117" s="361">
        <f t="shared" si="357"/>
        <v>0</v>
      </c>
      <c r="AC117" s="362">
        <f>'BAB - 1. Schlüsselung'!W117</f>
        <v>0</v>
      </c>
      <c r="AD117" s="318">
        <f t="shared" si="358"/>
        <v>0</v>
      </c>
      <c r="AE117" s="361">
        <f t="shared" si="359"/>
        <v>0</v>
      </c>
      <c r="AF117" s="313"/>
      <c r="AG117" s="318">
        <f t="shared" si="360"/>
        <v>0</v>
      </c>
      <c r="AH117" s="361">
        <f t="shared" si="361"/>
        <v>0</v>
      </c>
      <c r="AI117" s="313"/>
      <c r="AJ117" s="318">
        <f t="shared" si="362"/>
        <v>0</v>
      </c>
      <c r="AK117" s="361">
        <f t="shared" si="363"/>
        <v>0</v>
      </c>
      <c r="AL117" s="362">
        <f t="shared" si="364"/>
        <v>0</v>
      </c>
      <c r="AM117" s="362">
        <f t="shared" si="365"/>
        <v>0</v>
      </c>
      <c r="AN117" s="361">
        <f t="shared" si="366"/>
        <v>0</v>
      </c>
      <c r="AO117" s="362">
        <f t="shared" si="367"/>
        <v>0</v>
      </c>
      <c r="AP117" s="362">
        <f t="shared" si="368"/>
        <v>0</v>
      </c>
      <c r="AQ117" s="361">
        <f t="shared" si="369"/>
        <v>0</v>
      </c>
      <c r="AR117" s="362">
        <f t="shared" si="370"/>
        <v>0</v>
      </c>
      <c r="AS117" s="318">
        <f t="shared" si="371"/>
        <v>0</v>
      </c>
    </row>
    <row r="118" spans="1:45" s="59" customFormat="1" x14ac:dyDescent="0.2">
      <c r="A118" s="56">
        <f>ROW()</f>
        <v>118</v>
      </c>
      <c r="B118" s="57" t="s">
        <v>199</v>
      </c>
      <c r="C118" s="533" t="s">
        <v>14</v>
      </c>
      <c r="D118" s="361"/>
      <c r="E118" s="362"/>
      <c r="F118" s="313"/>
      <c r="G118" s="318">
        <f>D118+E118+F118</f>
        <v>0</v>
      </c>
      <c r="H118" s="361"/>
      <c r="I118" s="362"/>
      <c r="J118" s="313"/>
      <c r="K118" s="318">
        <f>H118+I118+J118</f>
        <v>0</v>
      </c>
      <c r="L118" s="361"/>
      <c r="M118" s="362"/>
      <c r="N118" s="313"/>
      <c r="O118" s="318">
        <f>L118+M118+N118</f>
        <v>0</v>
      </c>
      <c r="P118" s="361"/>
      <c r="Q118" s="362"/>
      <c r="R118" s="313"/>
      <c r="S118" s="318">
        <f>P118+Q118+R118</f>
        <v>0</v>
      </c>
      <c r="T118" s="361"/>
      <c r="U118" s="362"/>
      <c r="V118" s="313"/>
      <c r="W118" s="318">
        <f>T118+U118+V118</f>
        <v>0</v>
      </c>
      <c r="X118" s="361"/>
      <c r="Y118" s="362"/>
      <c r="Z118" s="313"/>
      <c r="AA118" s="372">
        <f>X118+Y118+Z118</f>
        <v>0</v>
      </c>
      <c r="AB118" s="361">
        <f t="shared" si="357"/>
        <v>0</v>
      </c>
      <c r="AC118" s="362">
        <f>'BAB - 1. Schlüsselung'!W118</f>
        <v>0</v>
      </c>
      <c r="AD118" s="318">
        <f t="shared" si="358"/>
        <v>0</v>
      </c>
      <c r="AE118" s="361">
        <f t="shared" si="359"/>
        <v>0</v>
      </c>
      <c r="AF118" s="313"/>
      <c r="AG118" s="318">
        <f t="shared" si="360"/>
        <v>0</v>
      </c>
      <c r="AH118" s="361">
        <f t="shared" si="361"/>
        <v>0</v>
      </c>
      <c r="AI118" s="313"/>
      <c r="AJ118" s="318">
        <f t="shared" si="362"/>
        <v>0</v>
      </c>
      <c r="AK118" s="361">
        <f t="shared" si="363"/>
        <v>0</v>
      </c>
      <c r="AL118" s="362">
        <f t="shared" si="364"/>
        <v>0</v>
      </c>
      <c r="AM118" s="362">
        <f t="shared" si="365"/>
        <v>0</v>
      </c>
      <c r="AN118" s="361">
        <f t="shared" si="366"/>
        <v>0</v>
      </c>
      <c r="AO118" s="362">
        <f t="shared" si="367"/>
        <v>0</v>
      </c>
      <c r="AP118" s="362">
        <f t="shared" si="368"/>
        <v>0</v>
      </c>
      <c r="AQ118" s="361">
        <f t="shared" si="369"/>
        <v>0</v>
      </c>
      <c r="AR118" s="362">
        <f t="shared" si="370"/>
        <v>0</v>
      </c>
      <c r="AS118" s="318">
        <f t="shared" si="371"/>
        <v>0</v>
      </c>
    </row>
    <row r="119" spans="1:45" s="59" customFormat="1" x14ac:dyDescent="0.2">
      <c r="A119" s="56">
        <f>ROW()</f>
        <v>119</v>
      </c>
      <c r="B119" s="57" t="s">
        <v>200</v>
      </c>
      <c r="C119" s="533" t="s">
        <v>436</v>
      </c>
      <c r="D119" s="361"/>
      <c r="E119" s="362"/>
      <c r="F119" s="353">
        <f>F120+F121+F124+F125+F126</f>
        <v>0</v>
      </c>
      <c r="G119" s="318">
        <f>G120+G121+G124+G125+G126</f>
        <v>0</v>
      </c>
      <c r="H119" s="361"/>
      <c r="I119" s="362"/>
      <c r="J119" s="353">
        <f>J120+J121+J124+J125+J126</f>
        <v>0</v>
      </c>
      <c r="K119" s="318">
        <f>K120+K121+K124+K125+K126</f>
        <v>0</v>
      </c>
      <c r="L119" s="361"/>
      <c r="M119" s="362"/>
      <c r="N119" s="353">
        <f>N120+N121+N124+N125+N126</f>
        <v>0</v>
      </c>
      <c r="O119" s="318">
        <f>O120+O121+O124+O125+O126</f>
        <v>0</v>
      </c>
      <c r="P119" s="361"/>
      <c r="Q119" s="362"/>
      <c r="R119" s="353">
        <f>R120+R121+R124+R125+R126</f>
        <v>0</v>
      </c>
      <c r="S119" s="318">
        <f>S120+S121+S124+S125+S126</f>
        <v>0</v>
      </c>
      <c r="T119" s="361"/>
      <c r="U119" s="362"/>
      <c r="V119" s="353">
        <f>V120+V121+V124+V125+V126</f>
        <v>0</v>
      </c>
      <c r="W119" s="318">
        <f>W120+W121+W124+W125+W126</f>
        <v>0</v>
      </c>
      <c r="X119" s="361"/>
      <c r="Y119" s="362"/>
      <c r="Z119" s="353">
        <f>Z120+Z121+Z124+Z125+Z126</f>
        <v>0</v>
      </c>
      <c r="AA119" s="372">
        <f>AA120+AA121+AA124+AA125+AA126</f>
        <v>0</v>
      </c>
      <c r="AB119" s="361">
        <f t="shared" ref="AB119:AJ119" si="372">AB120+AB121+AB124+AB125+AB126</f>
        <v>0</v>
      </c>
      <c r="AC119" s="362">
        <f t="shared" si="372"/>
        <v>0</v>
      </c>
      <c r="AD119" s="318">
        <f t="shared" si="372"/>
        <v>0</v>
      </c>
      <c r="AE119" s="361">
        <f t="shared" si="372"/>
        <v>0</v>
      </c>
      <c r="AF119" s="353">
        <f t="shared" si="372"/>
        <v>0</v>
      </c>
      <c r="AG119" s="318">
        <f t="shared" si="372"/>
        <v>0</v>
      </c>
      <c r="AH119" s="361">
        <f t="shared" si="372"/>
        <v>0</v>
      </c>
      <c r="AI119" s="353">
        <f t="shared" si="372"/>
        <v>0</v>
      </c>
      <c r="AJ119" s="318">
        <f t="shared" si="372"/>
        <v>0</v>
      </c>
      <c r="AK119" s="361">
        <f t="shared" ref="AK119:AS119" si="373">AK120+AK121+AK124+AK125+AK126</f>
        <v>0</v>
      </c>
      <c r="AL119" s="362">
        <f t="shared" si="373"/>
        <v>0</v>
      </c>
      <c r="AM119" s="362">
        <f t="shared" si="373"/>
        <v>0</v>
      </c>
      <c r="AN119" s="361">
        <f t="shared" si="373"/>
        <v>0</v>
      </c>
      <c r="AO119" s="362">
        <f t="shared" si="373"/>
        <v>0</v>
      </c>
      <c r="AP119" s="362">
        <f t="shared" si="373"/>
        <v>0</v>
      </c>
      <c r="AQ119" s="361">
        <f t="shared" si="373"/>
        <v>0</v>
      </c>
      <c r="AR119" s="362">
        <f t="shared" si="373"/>
        <v>0</v>
      </c>
      <c r="AS119" s="318">
        <f t="shared" si="373"/>
        <v>0</v>
      </c>
    </row>
    <row r="120" spans="1:45" s="66" customFormat="1" x14ac:dyDescent="0.2">
      <c r="A120" s="56">
        <f>ROW()</f>
        <v>120</v>
      </c>
      <c r="B120" s="62" t="s">
        <v>201</v>
      </c>
      <c r="C120" s="533" t="s">
        <v>37</v>
      </c>
      <c r="D120" s="361"/>
      <c r="E120" s="362"/>
      <c r="F120" s="313"/>
      <c r="G120" s="318">
        <f>D120+E120+F120</f>
        <v>0</v>
      </c>
      <c r="H120" s="361"/>
      <c r="I120" s="362"/>
      <c r="J120" s="313"/>
      <c r="K120" s="318">
        <f>H120+I120+J120</f>
        <v>0</v>
      </c>
      <c r="L120" s="361"/>
      <c r="M120" s="362"/>
      <c r="N120" s="313"/>
      <c r="O120" s="318">
        <f>L120+M120+N120</f>
        <v>0</v>
      </c>
      <c r="P120" s="361"/>
      <c r="Q120" s="362"/>
      <c r="R120" s="313"/>
      <c r="S120" s="318">
        <f>P120+Q120+R120</f>
        <v>0</v>
      </c>
      <c r="T120" s="361"/>
      <c r="U120" s="362"/>
      <c r="V120" s="313"/>
      <c r="W120" s="318">
        <f>T120+U120+V120</f>
        <v>0</v>
      </c>
      <c r="X120" s="361"/>
      <c r="Y120" s="362"/>
      <c r="Z120" s="313"/>
      <c r="AA120" s="372">
        <f>X120+Y120+Z120</f>
        <v>0</v>
      </c>
      <c r="AB120" s="361">
        <f>SUMIF($D$2:$AA$2,"Hauptkostenstelle",D120:AA120)</f>
        <v>0</v>
      </c>
      <c r="AC120" s="362">
        <f>'BAB - 1. Schlüsselung'!W120</f>
        <v>0</v>
      </c>
      <c r="AD120" s="318">
        <f>AB120-AC120</f>
        <v>0</v>
      </c>
      <c r="AE120" s="361">
        <f>SUMIF($D$3:$AA$3,"Stromnetz",D120:AA120)</f>
        <v>0</v>
      </c>
      <c r="AF120" s="313"/>
      <c r="AG120" s="318">
        <f>AE120-AF120</f>
        <v>0</v>
      </c>
      <c r="AH120" s="361">
        <f>SUMIF($D$3:$AA$3,"Gasnetz",D120:AA120)</f>
        <v>0</v>
      </c>
      <c r="AI120" s="313"/>
      <c r="AJ120" s="318">
        <f>AH120-AI120</f>
        <v>0</v>
      </c>
      <c r="AK120" s="361">
        <f t="shared" ref="AK120" si="374">SUMIF($D$2:$AA$2,"Hauptkostenstelle - 1. Schlüsselung",D120:AA120)</f>
        <v>0</v>
      </c>
      <c r="AL120" s="362">
        <f t="shared" ref="AL120" si="375">SUMIF($D$2:$AA$2,"Hauptkostenstelle - 2. Schlüsselung",D120:AA120)</f>
        <v>0</v>
      </c>
      <c r="AM120" s="362">
        <f t="shared" ref="AM120" si="376">SUMIF($D$2:$AA$2,"Hauptkostenstelle - ILV",D120:AA120)</f>
        <v>0</v>
      </c>
      <c r="AN120" s="361">
        <f t="shared" ref="AN120" si="377">SUMIF($D$3:$AA$3,"Stromnetz - 1. Schlüsselung",D120:AA120)</f>
        <v>0</v>
      </c>
      <c r="AO120" s="362">
        <f t="shared" ref="AO120" si="378">SUMIF($D$3:$AA$3,"Stromnetz - 2. Schlüsselung",D120:AA120)</f>
        <v>0</v>
      </c>
      <c r="AP120" s="362">
        <f t="shared" ref="AP120" si="379">SUMIF($D$3:$AA$3,"Stromnetz - ILV",D120:AA120)</f>
        <v>0</v>
      </c>
      <c r="AQ120" s="361">
        <f t="shared" ref="AQ120" si="380">SUMIF($D$3:$AA$3,"Gasnetz - 1. Schlüsselung",D120:AA120)</f>
        <v>0</v>
      </c>
      <c r="AR120" s="362">
        <f t="shared" ref="AR120" si="381">SUMIF($D$3:$AA$3,"Gasnetz - 2. Schlüsselung",D120:AA120)</f>
        <v>0</v>
      </c>
      <c r="AS120" s="318">
        <f t="shared" ref="AS120" si="382">SUMIF($D$3:$AA$3,"Gasnetz - ILV",D120:AA120)</f>
        <v>0</v>
      </c>
    </row>
    <row r="121" spans="1:45" s="59" customFormat="1" ht="30" x14ac:dyDescent="0.2">
      <c r="A121" s="56">
        <f>ROW()</f>
        <v>121</v>
      </c>
      <c r="B121" s="57" t="s">
        <v>202</v>
      </c>
      <c r="C121" s="533" t="s">
        <v>38</v>
      </c>
      <c r="D121" s="361"/>
      <c r="E121" s="362"/>
      <c r="F121" s="362">
        <f>F122+F123</f>
        <v>0</v>
      </c>
      <c r="G121" s="318">
        <f>G122+G123</f>
        <v>0</v>
      </c>
      <c r="H121" s="361"/>
      <c r="I121" s="362"/>
      <c r="J121" s="362">
        <f>J122+J123</f>
        <v>0</v>
      </c>
      <c r="K121" s="318">
        <f>K122+K123</f>
        <v>0</v>
      </c>
      <c r="L121" s="361"/>
      <c r="M121" s="362"/>
      <c r="N121" s="362">
        <f>N122+N123</f>
        <v>0</v>
      </c>
      <c r="O121" s="318">
        <f>O122+O123</f>
        <v>0</v>
      </c>
      <c r="P121" s="361"/>
      <c r="Q121" s="362"/>
      <c r="R121" s="362">
        <f>R122+R123</f>
        <v>0</v>
      </c>
      <c r="S121" s="318">
        <f>S122+S123</f>
        <v>0</v>
      </c>
      <c r="T121" s="361"/>
      <c r="U121" s="362"/>
      <c r="V121" s="362">
        <f>V122+V123</f>
        <v>0</v>
      </c>
      <c r="W121" s="318">
        <f>W122+W123</f>
        <v>0</v>
      </c>
      <c r="X121" s="361"/>
      <c r="Y121" s="362"/>
      <c r="Z121" s="362">
        <f>Z122+Z123</f>
        <v>0</v>
      </c>
      <c r="AA121" s="372">
        <f>AA122+AA123</f>
        <v>0</v>
      </c>
      <c r="AB121" s="361">
        <f t="shared" ref="AB121:AJ121" si="383">AB122+AB123</f>
        <v>0</v>
      </c>
      <c r="AC121" s="362">
        <f t="shared" si="383"/>
        <v>0</v>
      </c>
      <c r="AD121" s="318">
        <f t="shared" si="383"/>
        <v>0</v>
      </c>
      <c r="AE121" s="361">
        <f t="shared" si="383"/>
        <v>0</v>
      </c>
      <c r="AF121" s="362">
        <f t="shared" si="383"/>
        <v>0</v>
      </c>
      <c r="AG121" s="318">
        <f t="shared" si="383"/>
        <v>0</v>
      </c>
      <c r="AH121" s="361">
        <f t="shared" si="383"/>
        <v>0</v>
      </c>
      <c r="AI121" s="362">
        <f t="shared" si="383"/>
        <v>0</v>
      </c>
      <c r="AJ121" s="318">
        <f t="shared" si="383"/>
        <v>0</v>
      </c>
      <c r="AK121" s="361">
        <f t="shared" ref="AK121:AS121" si="384">AK122+AK123</f>
        <v>0</v>
      </c>
      <c r="AL121" s="362">
        <f t="shared" si="384"/>
        <v>0</v>
      </c>
      <c r="AM121" s="362">
        <f t="shared" si="384"/>
        <v>0</v>
      </c>
      <c r="AN121" s="361">
        <f t="shared" si="384"/>
        <v>0</v>
      </c>
      <c r="AO121" s="362">
        <f t="shared" si="384"/>
        <v>0</v>
      </c>
      <c r="AP121" s="362">
        <f t="shared" si="384"/>
        <v>0</v>
      </c>
      <c r="AQ121" s="361">
        <f t="shared" si="384"/>
        <v>0</v>
      </c>
      <c r="AR121" s="362">
        <f t="shared" si="384"/>
        <v>0</v>
      </c>
      <c r="AS121" s="318">
        <f t="shared" si="384"/>
        <v>0</v>
      </c>
    </row>
    <row r="122" spans="1:45" s="59" customFormat="1" ht="30" x14ac:dyDescent="0.2">
      <c r="A122" s="56">
        <f>ROW()</f>
        <v>122</v>
      </c>
      <c r="B122" s="57" t="s">
        <v>203</v>
      </c>
      <c r="C122" s="533" t="s">
        <v>187</v>
      </c>
      <c r="D122" s="361"/>
      <c r="E122" s="362"/>
      <c r="F122" s="313"/>
      <c r="G122" s="318">
        <f t="shared" ref="G122:G127" si="385">D122+E122+F122</f>
        <v>0</v>
      </c>
      <c r="H122" s="361"/>
      <c r="I122" s="362"/>
      <c r="J122" s="313"/>
      <c r="K122" s="318">
        <f t="shared" ref="K122:K127" si="386">H122+I122+J122</f>
        <v>0</v>
      </c>
      <c r="L122" s="361"/>
      <c r="M122" s="362"/>
      <c r="N122" s="313"/>
      <c r="O122" s="318">
        <f t="shared" ref="O122:O127" si="387">L122+M122+N122</f>
        <v>0</v>
      </c>
      <c r="P122" s="361"/>
      <c r="Q122" s="362"/>
      <c r="R122" s="313"/>
      <c r="S122" s="318">
        <f t="shared" ref="S122:S127" si="388">P122+Q122+R122</f>
        <v>0</v>
      </c>
      <c r="T122" s="361"/>
      <c r="U122" s="362"/>
      <c r="V122" s="313"/>
      <c r="W122" s="318">
        <f t="shared" ref="W122:W127" si="389">T122+U122+V122</f>
        <v>0</v>
      </c>
      <c r="X122" s="361"/>
      <c r="Y122" s="362"/>
      <c r="Z122" s="313"/>
      <c r="AA122" s="372">
        <f t="shared" ref="AA122:AA127" si="390">X122+Y122+Z122</f>
        <v>0</v>
      </c>
      <c r="AB122" s="361">
        <f t="shared" ref="AB122:AB127" si="391">SUMIF($D$2:$AA$2,"Hauptkostenstelle - Summe",D122:AA122)</f>
        <v>0</v>
      </c>
      <c r="AC122" s="362">
        <f>'BAB - 1. Schlüsselung'!W122</f>
        <v>0</v>
      </c>
      <c r="AD122" s="318">
        <f t="shared" ref="AD122:AD127" si="392">AB122-AC122</f>
        <v>0</v>
      </c>
      <c r="AE122" s="361">
        <f t="shared" ref="AE122:AE127" si="393">SUMIF($D$3:$AA$3,"Stromnetz - Summe",D122:AA122)</f>
        <v>0</v>
      </c>
      <c r="AF122" s="313"/>
      <c r="AG122" s="318">
        <f t="shared" ref="AG122:AG127" si="394">AE122-AF122</f>
        <v>0</v>
      </c>
      <c r="AH122" s="361">
        <f t="shared" ref="AH122:AH127" si="395">SUMIF($D$3:$AA$3,"Gasnetz - Summe",D122:AA122)</f>
        <v>0</v>
      </c>
      <c r="AI122" s="313"/>
      <c r="AJ122" s="318">
        <f t="shared" ref="AJ122:AJ127" si="396">AH122-AI122</f>
        <v>0</v>
      </c>
      <c r="AK122" s="361">
        <f t="shared" ref="AK122:AK127" si="397">SUMIF($D$2:$AA$2,"Hauptkostenstelle - 1. Schlüsselung",D122:AA122)</f>
        <v>0</v>
      </c>
      <c r="AL122" s="362">
        <f t="shared" ref="AL122:AL127" si="398">SUMIF($D$2:$AA$2,"Hauptkostenstelle - 2. Schlüsselung",D122:AA122)</f>
        <v>0</v>
      </c>
      <c r="AM122" s="362">
        <f t="shared" ref="AM122:AM127" si="399">SUMIF($D$2:$AA$2,"Hauptkostenstelle - ILV",D122:AA122)</f>
        <v>0</v>
      </c>
      <c r="AN122" s="361">
        <f t="shared" ref="AN122:AN127" si="400">SUMIF($D$3:$AA$3,"Stromnetz - 1. Schlüsselung",D122:AA122)</f>
        <v>0</v>
      </c>
      <c r="AO122" s="362">
        <f t="shared" ref="AO122:AO127" si="401">SUMIF($D$3:$AA$3,"Stromnetz - 2. Schlüsselung",D122:AA122)</f>
        <v>0</v>
      </c>
      <c r="AP122" s="362">
        <f t="shared" ref="AP122:AP127" si="402">SUMIF($D$3:$AA$3,"Stromnetz - ILV",D122:AA122)</f>
        <v>0</v>
      </c>
      <c r="AQ122" s="361">
        <f t="shared" ref="AQ122:AQ127" si="403">SUMIF($D$3:$AA$3,"Gasnetz - 1. Schlüsselung",D122:AA122)</f>
        <v>0</v>
      </c>
      <c r="AR122" s="362">
        <f t="shared" ref="AR122:AR127" si="404">SUMIF($D$3:$AA$3,"Gasnetz - 2. Schlüsselung",D122:AA122)</f>
        <v>0</v>
      </c>
      <c r="AS122" s="318">
        <f t="shared" ref="AS122:AS127" si="405">SUMIF($D$3:$AA$3,"Gasnetz - ILV",D122:AA122)</f>
        <v>0</v>
      </c>
    </row>
    <row r="123" spans="1:45" s="59" customFormat="1" x14ac:dyDescent="0.2">
      <c r="A123" s="56">
        <f>ROW()</f>
        <v>123</v>
      </c>
      <c r="B123" s="57" t="s">
        <v>204</v>
      </c>
      <c r="C123" s="533" t="s">
        <v>39</v>
      </c>
      <c r="D123" s="361"/>
      <c r="E123" s="362"/>
      <c r="F123" s="313"/>
      <c r="G123" s="318">
        <f t="shared" si="385"/>
        <v>0</v>
      </c>
      <c r="H123" s="361"/>
      <c r="I123" s="362"/>
      <c r="J123" s="313"/>
      <c r="K123" s="318">
        <f t="shared" si="386"/>
        <v>0</v>
      </c>
      <c r="L123" s="361"/>
      <c r="M123" s="362"/>
      <c r="N123" s="313"/>
      <c r="O123" s="318">
        <f t="shared" si="387"/>
        <v>0</v>
      </c>
      <c r="P123" s="361"/>
      <c r="Q123" s="362"/>
      <c r="R123" s="313"/>
      <c r="S123" s="318">
        <f t="shared" si="388"/>
        <v>0</v>
      </c>
      <c r="T123" s="361"/>
      <c r="U123" s="362"/>
      <c r="V123" s="313"/>
      <c r="W123" s="318">
        <f t="shared" si="389"/>
        <v>0</v>
      </c>
      <c r="X123" s="361"/>
      <c r="Y123" s="362"/>
      <c r="Z123" s="313"/>
      <c r="AA123" s="372">
        <f t="shared" si="390"/>
        <v>0</v>
      </c>
      <c r="AB123" s="361">
        <f t="shared" si="391"/>
        <v>0</v>
      </c>
      <c r="AC123" s="362">
        <f>'BAB - 1. Schlüsselung'!W123</f>
        <v>0</v>
      </c>
      <c r="AD123" s="318">
        <f t="shared" si="392"/>
        <v>0</v>
      </c>
      <c r="AE123" s="361">
        <f t="shared" si="393"/>
        <v>0</v>
      </c>
      <c r="AF123" s="313"/>
      <c r="AG123" s="318">
        <f t="shared" si="394"/>
        <v>0</v>
      </c>
      <c r="AH123" s="361">
        <f t="shared" si="395"/>
        <v>0</v>
      </c>
      <c r="AI123" s="313"/>
      <c r="AJ123" s="318">
        <f t="shared" si="396"/>
        <v>0</v>
      </c>
      <c r="AK123" s="361">
        <f t="shared" si="397"/>
        <v>0</v>
      </c>
      <c r="AL123" s="362">
        <f t="shared" si="398"/>
        <v>0</v>
      </c>
      <c r="AM123" s="362">
        <f t="shared" si="399"/>
        <v>0</v>
      </c>
      <c r="AN123" s="361">
        <f t="shared" si="400"/>
        <v>0</v>
      </c>
      <c r="AO123" s="362">
        <f t="shared" si="401"/>
        <v>0</v>
      </c>
      <c r="AP123" s="362">
        <f t="shared" si="402"/>
        <v>0</v>
      </c>
      <c r="AQ123" s="361">
        <f t="shared" si="403"/>
        <v>0</v>
      </c>
      <c r="AR123" s="362">
        <f t="shared" si="404"/>
        <v>0</v>
      </c>
      <c r="AS123" s="318">
        <f t="shared" si="405"/>
        <v>0</v>
      </c>
    </row>
    <row r="124" spans="1:45" s="59" customFormat="1" x14ac:dyDescent="0.2">
      <c r="A124" s="56">
        <f>ROW()</f>
        <v>124</v>
      </c>
      <c r="B124" s="57" t="s">
        <v>205</v>
      </c>
      <c r="C124" s="533" t="s">
        <v>40</v>
      </c>
      <c r="D124" s="361"/>
      <c r="E124" s="362"/>
      <c r="F124" s="313"/>
      <c r="G124" s="318">
        <f t="shared" si="385"/>
        <v>0</v>
      </c>
      <c r="H124" s="361"/>
      <c r="I124" s="362"/>
      <c r="J124" s="313"/>
      <c r="K124" s="318">
        <f t="shared" si="386"/>
        <v>0</v>
      </c>
      <c r="L124" s="361"/>
      <c r="M124" s="362"/>
      <c r="N124" s="313"/>
      <c r="O124" s="318">
        <f t="shared" si="387"/>
        <v>0</v>
      </c>
      <c r="P124" s="361"/>
      <c r="Q124" s="362"/>
      <c r="R124" s="313"/>
      <c r="S124" s="318">
        <f t="shared" si="388"/>
        <v>0</v>
      </c>
      <c r="T124" s="361"/>
      <c r="U124" s="362"/>
      <c r="V124" s="313"/>
      <c r="W124" s="318">
        <f t="shared" si="389"/>
        <v>0</v>
      </c>
      <c r="X124" s="361"/>
      <c r="Y124" s="362"/>
      <c r="Z124" s="313"/>
      <c r="AA124" s="372">
        <f t="shared" si="390"/>
        <v>0</v>
      </c>
      <c r="AB124" s="361">
        <f t="shared" si="391"/>
        <v>0</v>
      </c>
      <c r="AC124" s="362">
        <f>'BAB - 1. Schlüsselung'!W124</f>
        <v>0</v>
      </c>
      <c r="AD124" s="318">
        <f t="shared" si="392"/>
        <v>0</v>
      </c>
      <c r="AE124" s="361">
        <f t="shared" si="393"/>
        <v>0</v>
      </c>
      <c r="AF124" s="313"/>
      <c r="AG124" s="318">
        <f t="shared" si="394"/>
        <v>0</v>
      </c>
      <c r="AH124" s="361">
        <f t="shared" si="395"/>
        <v>0</v>
      </c>
      <c r="AI124" s="313"/>
      <c r="AJ124" s="318">
        <f t="shared" si="396"/>
        <v>0</v>
      </c>
      <c r="AK124" s="361">
        <f t="shared" si="397"/>
        <v>0</v>
      </c>
      <c r="AL124" s="362">
        <f t="shared" si="398"/>
        <v>0</v>
      </c>
      <c r="AM124" s="362">
        <f t="shared" si="399"/>
        <v>0</v>
      </c>
      <c r="AN124" s="361">
        <f t="shared" si="400"/>
        <v>0</v>
      </c>
      <c r="AO124" s="362">
        <f t="shared" si="401"/>
        <v>0</v>
      </c>
      <c r="AP124" s="362">
        <f t="shared" si="402"/>
        <v>0</v>
      </c>
      <c r="AQ124" s="361">
        <f t="shared" si="403"/>
        <v>0</v>
      </c>
      <c r="AR124" s="362">
        <f t="shared" si="404"/>
        <v>0</v>
      </c>
      <c r="AS124" s="318">
        <f t="shared" si="405"/>
        <v>0</v>
      </c>
    </row>
    <row r="125" spans="1:45" s="59" customFormat="1" ht="30" x14ac:dyDescent="0.2">
      <c r="A125" s="56">
        <f>ROW()</f>
        <v>125</v>
      </c>
      <c r="B125" s="57" t="s">
        <v>206</v>
      </c>
      <c r="C125" s="533" t="s">
        <v>41</v>
      </c>
      <c r="D125" s="361"/>
      <c r="E125" s="362"/>
      <c r="F125" s="313"/>
      <c r="G125" s="318">
        <f t="shared" si="385"/>
        <v>0</v>
      </c>
      <c r="H125" s="361"/>
      <c r="I125" s="362"/>
      <c r="J125" s="313"/>
      <c r="K125" s="318">
        <f t="shared" si="386"/>
        <v>0</v>
      </c>
      <c r="L125" s="361"/>
      <c r="M125" s="362"/>
      <c r="N125" s="313"/>
      <c r="O125" s="318">
        <f t="shared" si="387"/>
        <v>0</v>
      </c>
      <c r="P125" s="361"/>
      <c r="Q125" s="362"/>
      <c r="R125" s="313"/>
      <c r="S125" s="318">
        <f t="shared" si="388"/>
        <v>0</v>
      </c>
      <c r="T125" s="361"/>
      <c r="U125" s="362"/>
      <c r="V125" s="313"/>
      <c r="W125" s="318">
        <f t="shared" si="389"/>
        <v>0</v>
      </c>
      <c r="X125" s="361"/>
      <c r="Y125" s="362"/>
      <c r="Z125" s="313"/>
      <c r="AA125" s="372">
        <f t="shared" si="390"/>
        <v>0</v>
      </c>
      <c r="AB125" s="361">
        <f t="shared" si="391"/>
        <v>0</v>
      </c>
      <c r="AC125" s="362">
        <f>'BAB - 1. Schlüsselung'!W125</f>
        <v>0</v>
      </c>
      <c r="AD125" s="318">
        <f t="shared" si="392"/>
        <v>0</v>
      </c>
      <c r="AE125" s="361">
        <f t="shared" si="393"/>
        <v>0</v>
      </c>
      <c r="AF125" s="313"/>
      <c r="AG125" s="318">
        <f t="shared" si="394"/>
        <v>0</v>
      </c>
      <c r="AH125" s="361">
        <f t="shared" si="395"/>
        <v>0</v>
      </c>
      <c r="AI125" s="313"/>
      <c r="AJ125" s="318">
        <f t="shared" si="396"/>
        <v>0</v>
      </c>
      <c r="AK125" s="361">
        <f t="shared" si="397"/>
        <v>0</v>
      </c>
      <c r="AL125" s="362">
        <f t="shared" si="398"/>
        <v>0</v>
      </c>
      <c r="AM125" s="362">
        <f t="shared" si="399"/>
        <v>0</v>
      </c>
      <c r="AN125" s="361">
        <f t="shared" si="400"/>
        <v>0</v>
      </c>
      <c r="AO125" s="362">
        <f t="shared" si="401"/>
        <v>0</v>
      </c>
      <c r="AP125" s="362">
        <f t="shared" si="402"/>
        <v>0</v>
      </c>
      <c r="AQ125" s="361">
        <f t="shared" si="403"/>
        <v>0</v>
      </c>
      <c r="AR125" s="362">
        <f t="shared" si="404"/>
        <v>0</v>
      </c>
      <c r="AS125" s="318">
        <f t="shared" si="405"/>
        <v>0</v>
      </c>
    </row>
    <row r="126" spans="1:45" s="59" customFormat="1" x14ac:dyDescent="0.2">
      <c r="A126" s="56">
        <f>ROW()</f>
        <v>126</v>
      </c>
      <c r="B126" s="57" t="s">
        <v>207</v>
      </c>
      <c r="C126" s="533" t="s">
        <v>14</v>
      </c>
      <c r="D126" s="385"/>
      <c r="E126" s="386"/>
      <c r="F126" s="313"/>
      <c r="G126" s="318">
        <f t="shared" si="385"/>
        <v>0</v>
      </c>
      <c r="H126" s="385"/>
      <c r="I126" s="386"/>
      <c r="J126" s="313"/>
      <c r="K126" s="318">
        <f t="shared" si="386"/>
        <v>0</v>
      </c>
      <c r="L126" s="385"/>
      <c r="M126" s="386"/>
      <c r="N126" s="313"/>
      <c r="O126" s="318">
        <f t="shared" si="387"/>
        <v>0</v>
      </c>
      <c r="P126" s="385"/>
      <c r="Q126" s="386"/>
      <c r="R126" s="313"/>
      <c r="S126" s="318">
        <f t="shared" si="388"/>
        <v>0</v>
      </c>
      <c r="T126" s="385"/>
      <c r="U126" s="386"/>
      <c r="V126" s="313"/>
      <c r="W126" s="318">
        <f t="shared" si="389"/>
        <v>0</v>
      </c>
      <c r="X126" s="385"/>
      <c r="Y126" s="386"/>
      <c r="Z126" s="313"/>
      <c r="AA126" s="372">
        <f t="shared" si="390"/>
        <v>0</v>
      </c>
      <c r="AB126" s="361">
        <f t="shared" si="391"/>
        <v>0</v>
      </c>
      <c r="AC126" s="362">
        <f>'BAB - 1. Schlüsselung'!W126</f>
        <v>0</v>
      </c>
      <c r="AD126" s="318">
        <f t="shared" si="392"/>
        <v>0</v>
      </c>
      <c r="AE126" s="361">
        <f t="shared" si="393"/>
        <v>0</v>
      </c>
      <c r="AF126" s="313"/>
      <c r="AG126" s="318">
        <f t="shared" si="394"/>
        <v>0</v>
      </c>
      <c r="AH126" s="361">
        <f t="shared" si="395"/>
        <v>0</v>
      </c>
      <c r="AI126" s="313"/>
      <c r="AJ126" s="318">
        <f t="shared" si="396"/>
        <v>0</v>
      </c>
      <c r="AK126" s="385">
        <f t="shared" si="397"/>
        <v>0</v>
      </c>
      <c r="AL126" s="386">
        <f t="shared" si="398"/>
        <v>0</v>
      </c>
      <c r="AM126" s="362">
        <f t="shared" si="399"/>
        <v>0</v>
      </c>
      <c r="AN126" s="525">
        <f t="shared" si="400"/>
        <v>0</v>
      </c>
      <c r="AO126" s="526">
        <f t="shared" si="401"/>
        <v>0</v>
      </c>
      <c r="AP126" s="362">
        <f t="shared" si="402"/>
        <v>0</v>
      </c>
      <c r="AQ126" s="525">
        <f t="shared" si="403"/>
        <v>0</v>
      </c>
      <c r="AR126" s="526">
        <f t="shared" si="404"/>
        <v>0</v>
      </c>
      <c r="AS126" s="318">
        <f t="shared" si="405"/>
        <v>0</v>
      </c>
    </row>
    <row r="127" spans="1:45" s="55" customFormat="1" ht="31.5" x14ac:dyDescent="0.25">
      <c r="A127" s="56">
        <f>ROW()</f>
        <v>127</v>
      </c>
      <c r="B127" s="60" t="s">
        <v>208</v>
      </c>
      <c r="C127" s="532" t="s">
        <v>209</v>
      </c>
      <c r="D127" s="490"/>
      <c r="E127" s="491"/>
      <c r="F127" s="314"/>
      <c r="G127" s="319">
        <f t="shared" si="385"/>
        <v>0</v>
      </c>
      <c r="H127" s="490"/>
      <c r="I127" s="491"/>
      <c r="J127" s="314"/>
      <c r="K127" s="319">
        <f t="shared" si="386"/>
        <v>0</v>
      </c>
      <c r="L127" s="490"/>
      <c r="M127" s="491"/>
      <c r="N127" s="314"/>
      <c r="O127" s="319">
        <f t="shared" si="387"/>
        <v>0</v>
      </c>
      <c r="P127" s="490"/>
      <c r="Q127" s="491"/>
      <c r="R127" s="314"/>
      <c r="S127" s="319">
        <f t="shared" si="388"/>
        <v>0</v>
      </c>
      <c r="T127" s="490"/>
      <c r="U127" s="491"/>
      <c r="V127" s="314"/>
      <c r="W127" s="319">
        <f t="shared" si="389"/>
        <v>0</v>
      </c>
      <c r="X127" s="490"/>
      <c r="Y127" s="491"/>
      <c r="Z127" s="314"/>
      <c r="AA127" s="371">
        <f t="shared" si="390"/>
        <v>0</v>
      </c>
      <c r="AB127" s="354">
        <f t="shared" si="391"/>
        <v>0</v>
      </c>
      <c r="AC127" s="355">
        <f>'BAB - 1. Schlüsselung'!W127</f>
        <v>0</v>
      </c>
      <c r="AD127" s="319">
        <f t="shared" si="392"/>
        <v>0</v>
      </c>
      <c r="AE127" s="354">
        <f t="shared" si="393"/>
        <v>0</v>
      </c>
      <c r="AF127" s="314"/>
      <c r="AG127" s="319">
        <f t="shared" si="394"/>
        <v>0</v>
      </c>
      <c r="AH127" s="354">
        <f t="shared" si="395"/>
        <v>0</v>
      </c>
      <c r="AI127" s="314"/>
      <c r="AJ127" s="319">
        <f t="shared" si="396"/>
        <v>0</v>
      </c>
      <c r="AK127" s="490">
        <f t="shared" si="397"/>
        <v>0</v>
      </c>
      <c r="AL127" s="491">
        <f t="shared" si="398"/>
        <v>0</v>
      </c>
      <c r="AM127" s="355">
        <f t="shared" si="399"/>
        <v>0</v>
      </c>
      <c r="AN127" s="527">
        <f t="shared" si="400"/>
        <v>0</v>
      </c>
      <c r="AO127" s="528">
        <f t="shared" si="401"/>
        <v>0</v>
      </c>
      <c r="AP127" s="355">
        <f t="shared" si="402"/>
        <v>0</v>
      </c>
      <c r="AQ127" s="527">
        <f t="shared" si="403"/>
        <v>0</v>
      </c>
      <c r="AR127" s="528">
        <f t="shared" si="404"/>
        <v>0</v>
      </c>
      <c r="AS127" s="319">
        <f t="shared" si="405"/>
        <v>0</v>
      </c>
    </row>
    <row r="128" spans="1:45" s="55" customFormat="1" ht="15.75" x14ac:dyDescent="0.25">
      <c r="A128" s="56">
        <f>ROW()</f>
        <v>128</v>
      </c>
      <c r="B128" s="60" t="s">
        <v>210</v>
      </c>
      <c r="C128" s="532" t="s">
        <v>211</v>
      </c>
      <c r="D128" s="490"/>
      <c r="E128" s="491"/>
      <c r="F128" s="355">
        <f>SUM(F129:F131)</f>
        <v>0</v>
      </c>
      <c r="G128" s="319">
        <f>SUM(G129:G131)</f>
        <v>0</v>
      </c>
      <c r="H128" s="490"/>
      <c r="I128" s="491"/>
      <c r="J128" s="355">
        <f>SUM(J129:J131)</f>
        <v>0</v>
      </c>
      <c r="K128" s="319">
        <f>SUM(K129:K131)</f>
        <v>0</v>
      </c>
      <c r="L128" s="490"/>
      <c r="M128" s="491"/>
      <c r="N128" s="355">
        <f>SUM(N129:N131)</f>
        <v>0</v>
      </c>
      <c r="O128" s="319">
        <f>SUM(O129:O131)</f>
        <v>0</v>
      </c>
      <c r="P128" s="490"/>
      <c r="Q128" s="491"/>
      <c r="R128" s="355">
        <f>SUM(R129:R131)</f>
        <v>0</v>
      </c>
      <c r="S128" s="319">
        <f>SUM(S129:S131)</f>
        <v>0</v>
      </c>
      <c r="T128" s="490"/>
      <c r="U128" s="491"/>
      <c r="V128" s="355">
        <f>SUM(V129:V131)</f>
        <v>0</v>
      </c>
      <c r="W128" s="319">
        <f>SUM(W129:W131)</f>
        <v>0</v>
      </c>
      <c r="X128" s="490"/>
      <c r="Y128" s="491"/>
      <c r="Z128" s="355">
        <f>SUM(Z129:Z131)</f>
        <v>0</v>
      </c>
      <c r="AA128" s="371">
        <f>SUM(AA129:AA131)</f>
        <v>0</v>
      </c>
      <c r="AB128" s="354">
        <f t="shared" ref="AB128:AJ128" si="406">SUM(AB129:AB131)</f>
        <v>0</v>
      </c>
      <c r="AC128" s="355">
        <f t="shared" si="406"/>
        <v>0</v>
      </c>
      <c r="AD128" s="319">
        <f t="shared" si="406"/>
        <v>0</v>
      </c>
      <c r="AE128" s="354">
        <f t="shared" si="406"/>
        <v>0</v>
      </c>
      <c r="AF128" s="355">
        <f t="shared" si="406"/>
        <v>0</v>
      </c>
      <c r="AG128" s="319">
        <f t="shared" si="406"/>
        <v>0</v>
      </c>
      <c r="AH128" s="354">
        <f t="shared" si="406"/>
        <v>0</v>
      </c>
      <c r="AI128" s="355">
        <f t="shared" si="406"/>
        <v>0</v>
      </c>
      <c r="AJ128" s="319">
        <f t="shared" si="406"/>
        <v>0</v>
      </c>
      <c r="AK128" s="490">
        <f t="shared" ref="AK128:AS128" si="407">SUM(AK129:AK131)</f>
        <v>0</v>
      </c>
      <c r="AL128" s="491">
        <f t="shared" si="407"/>
        <v>0</v>
      </c>
      <c r="AM128" s="355">
        <f t="shared" si="407"/>
        <v>0</v>
      </c>
      <c r="AN128" s="490">
        <f t="shared" si="407"/>
        <v>0</v>
      </c>
      <c r="AO128" s="491">
        <f t="shared" si="407"/>
        <v>0</v>
      </c>
      <c r="AP128" s="355">
        <f t="shared" si="407"/>
        <v>0</v>
      </c>
      <c r="AQ128" s="490">
        <f t="shared" si="407"/>
        <v>0</v>
      </c>
      <c r="AR128" s="491">
        <f t="shared" si="407"/>
        <v>0</v>
      </c>
      <c r="AS128" s="319">
        <f t="shared" si="407"/>
        <v>0</v>
      </c>
    </row>
    <row r="129" spans="1:45" s="55" customFormat="1" ht="15.75" x14ac:dyDescent="0.25">
      <c r="A129" s="56">
        <f>ROW()</f>
        <v>129</v>
      </c>
      <c r="B129" s="60" t="s">
        <v>212</v>
      </c>
      <c r="C129" s="532" t="s">
        <v>213</v>
      </c>
      <c r="D129" s="490"/>
      <c r="E129" s="491"/>
      <c r="F129" s="314"/>
      <c r="G129" s="319">
        <f>D129+E129+F129</f>
        <v>0</v>
      </c>
      <c r="H129" s="490"/>
      <c r="I129" s="491"/>
      <c r="J129" s="314"/>
      <c r="K129" s="319">
        <f>H129+I129+J129</f>
        <v>0</v>
      </c>
      <c r="L129" s="490"/>
      <c r="M129" s="491"/>
      <c r="N129" s="314"/>
      <c r="O129" s="319">
        <f>L129+M129+N129</f>
        <v>0</v>
      </c>
      <c r="P129" s="490"/>
      <c r="Q129" s="491"/>
      <c r="R129" s="314"/>
      <c r="S129" s="319">
        <f>P129+Q129+R129</f>
        <v>0</v>
      </c>
      <c r="T129" s="490"/>
      <c r="U129" s="491"/>
      <c r="V129" s="314"/>
      <c r="W129" s="319">
        <f>T129+U129+V129</f>
        <v>0</v>
      </c>
      <c r="X129" s="490"/>
      <c r="Y129" s="491"/>
      <c r="Z129" s="314"/>
      <c r="AA129" s="371">
        <f>X129+Y129+Z129</f>
        <v>0</v>
      </c>
      <c r="AB129" s="354">
        <f t="shared" ref="AB129:AB133" si="408">SUMIF($D$2:$AA$2,"Hauptkostenstelle - Summe",D129:AA129)</f>
        <v>0</v>
      </c>
      <c r="AC129" s="355">
        <f>'BAB - 1. Schlüsselung'!W129</f>
        <v>0</v>
      </c>
      <c r="AD129" s="319">
        <f t="shared" ref="AD129:AD133" si="409">AB129-AC129</f>
        <v>0</v>
      </c>
      <c r="AE129" s="354">
        <f t="shared" ref="AE129:AE133" si="410">SUMIF($D$3:$AA$3,"Stromnetz - Summe",D129:AA129)</f>
        <v>0</v>
      </c>
      <c r="AF129" s="314"/>
      <c r="AG129" s="319">
        <f t="shared" ref="AG129:AG133" si="411">AE129-AF129</f>
        <v>0</v>
      </c>
      <c r="AH129" s="354">
        <f t="shared" ref="AH129:AH133" si="412">SUMIF($D$3:$AA$3,"Gasnetz - Summe",D129:AA129)</f>
        <v>0</v>
      </c>
      <c r="AI129" s="314"/>
      <c r="AJ129" s="319">
        <f t="shared" ref="AJ129:AJ133" si="413">AH129-AI129</f>
        <v>0</v>
      </c>
      <c r="AK129" s="490">
        <f t="shared" ref="AK129:AK133" si="414">SUMIF($D$2:$AA$2,"Hauptkostenstelle - 1. Schlüsselung",D129:AA129)</f>
        <v>0</v>
      </c>
      <c r="AL129" s="491">
        <f t="shared" ref="AL129:AL133" si="415">SUMIF($D$2:$AA$2,"Hauptkostenstelle - 2. Schlüsselung",D129:AA129)</f>
        <v>0</v>
      </c>
      <c r="AM129" s="355">
        <f t="shared" ref="AM129:AM133" si="416">SUMIF($D$2:$AA$2,"Hauptkostenstelle - ILV",D129:AA129)</f>
        <v>0</v>
      </c>
      <c r="AN129" s="527">
        <f t="shared" ref="AN129:AN133" si="417">SUMIF($D$3:$AA$3,"Stromnetz - 1. Schlüsselung",D129:AA129)</f>
        <v>0</v>
      </c>
      <c r="AO129" s="528">
        <f t="shared" ref="AO129:AO133" si="418">SUMIF($D$3:$AA$3,"Stromnetz - 2. Schlüsselung",D129:AA129)</f>
        <v>0</v>
      </c>
      <c r="AP129" s="355">
        <f t="shared" ref="AP129:AP133" si="419">SUMIF($D$3:$AA$3,"Stromnetz - ILV",D129:AA129)</f>
        <v>0</v>
      </c>
      <c r="AQ129" s="527">
        <f t="shared" ref="AQ129:AQ133" si="420">SUMIF($D$3:$AA$3,"Gasnetz - 1. Schlüsselung",D129:AA129)</f>
        <v>0</v>
      </c>
      <c r="AR129" s="528">
        <f t="shared" ref="AR129:AR133" si="421">SUMIF($D$3:$AA$3,"Gasnetz - 2. Schlüsselung",D129:AA129)</f>
        <v>0</v>
      </c>
      <c r="AS129" s="319">
        <f t="shared" ref="AS129:AS133" si="422">SUMIF($D$3:$AA$3,"Gasnetz - ILV",D129:AA129)</f>
        <v>0</v>
      </c>
    </row>
    <row r="130" spans="1:45" s="59" customFormat="1" ht="30" x14ac:dyDescent="0.2">
      <c r="A130" s="56">
        <f>ROW()</f>
        <v>130</v>
      </c>
      <c r="B130" s="57" t="s">
        <v>214</v>
      </c>
      <c r="C130" s="533" t="s">
        <v>173</v>
      </c>
      <c r="D130" s="385"/>
      <c r="E130" s="386"/>
      <c r="F130" s="313"/>
      <c r="G130" s="318">
        <f>D130+E130+F130</f>
        <v>0</v>
      </c>
      <c r="H130" s="385"/>
      <c r="I130" s="386"/>
      <c r="J130" s="313"/>
      <c r="K130" s="318">
        <f>H130+I130+J130</f>
        <v>0</v>
      </c>
      <c r="L130" s="385"/>
      <c r="M130" s="386"/>
      <c r="N130" s="313"/>
      <c r="O130" s="318">
        <f>L130+M130+N130</f>
        <v>0</v>
      </c>
      <c r="P130" s="385"/>
      <c r="Q130" s="386"/>
      <c r="R130" s="313"/>
      <c r="S130" s="318">
        <f>P130+Q130+R130</f>
        <v>0</v>
      </c>
      <c r="T130" s="385"/>
      <c r="U130" s="386"/>
      <c r="V130" s="313"/>
      <c r="W130" s="318">
        <f>T130+U130+V130</f>
        <v>0</v>
      </c>
      <c r="X130" s="385"/>
      <c r="Y130" s="386"/>
      <c r="Z130" s="313"/>
      <c r="AA130" s="372">
        <f>X130+Y130+Z130</f>
        <v>0</v>
      </c>
      <c r="AB130" s="361">
        <f t="shared" si="408"/>
        <v>0</v>
      </c>
      <c r="AC130" s="362">
        <f>'BAB - 1. Schlüsselung'!W130</f>
        <v>0</v>
      </c>
      <c r="AD130" s="318">
        <f t="shared" si="409"/>
        <v>0</v>
      </c>
      <c r="AE130" s="361">
        <f t="shared" si="410"/>
        <v>0</v>
      </c>
      <c r="AF130" s="313"/>
      <c r="AG130" s="318">
        <f t="shared" si="411"/>
        <v>0</v>
      </c>
      <c r="AH130" s="361">
        <f t="shared" si="412"/>
        <v>0</v>
      </c>
      <c r="AI130" s="313"/>
      <c r="AJ130" s="318">
        <f t="shared" si="413"/>
        <v>0</v>
      </c>
      <c r="AK130" s="385">
        <f t="shared" si="414"/>
        <v>0</v>
      </c>
      <c r="AL130" s="386">
        <f t="shared" si="415"/>
        <v>0</v>
      </c>
      <c r="AM130" s="362">
        <f t="shared" si="416"/>
        <v>0</v>
      </c>
      <c r="AN130" s="525">
        <f t="shared" si="417"/>
        <v>0</v>
      </c>
      <c r="AO130" s="526">
        <f t="shared" si="418"/>
        <v>0</v>
      </c>
      <c r="AP130" s="362">
        <f t="shared" si="419"/>
        <v>0</v>
      </c>
      <c r="AQ130" s="525">
        <f t="shared" si="420"/>
        <v>0</v>
      </c>
      <c r="AR130" s="526">
        <f t="shared" si="421"/>
        <v>0</v>
      </c>
      <c r="AS130" s="318">
        <f t="shared" si="422"/>
        <v>0</v>
      </c>
    </row>
    <row r="131" spans="1:45" s="59" customFormat="1" x14ac:dyDescent="0.2">
      <c r="A131" s="56">
        <f>ROW()</f>
        <v>131</v>
      </c>
      <c r="B131" s="57" t="s">
        <v>215</v>
      </c>
      <c r="C131" s="533" t="s">
        <v>175</v>
      </c>
      <c r="D131" s="385"/>
      <c r="E131" s="386"/>
      <c r="F131" s="362">
        <f>SUM(F132:F133)</f>
        <v>0</v>
      </c>
      <c r="G131" s="318">
        <f>SUM(G132:G133)</f>
        <v>0</v>
      </c>
      <c r="H131" s="385"/>
      <c r="I131" s="386"/>
      <c r="J131" s="362">
        <f>SUM(J132:J133)</f>
        <v>0</v>
      </c>
      <c r="K131" s="318">
        <f>SUM(K132:K133)</f>
        <v>0</v>
      </c>
      <c r="L131" s="385"/>
      <c r="M131" s="386"/>
      <c r="N131" s="362">
        <f>SUM(N132:N133)</f>
        <v>0</v>
      </c>
      <c r="O131" s="318">
        <f>SUM(O132:O133)</f>
        <v>0</v>
      </c>
      <c r="P131" s="385"/>
      <c r="Q131" s="386"/>
      <c r="R131" s="362">
        <f>SUM(R132:R133)</f>
        <v>0</v>
      </c>
      <c r="S131" s="318">
        <f>SUM(S132:S133)</f>
        <v>0</v>
      </c>
      <c r="T131" s="385"/>
      <c r="U131" s="386"/>
      <c r="V131" s="362">
        <f>SUM(V132:V133)</f>
        <v>0</v>
      </c>
      <c r="W131" s="318">
        <f>SUM(W132:W133)</f>
        <v>0</v>
      </c>
      <c r="X131" s="385"/>
      <c r="Y131" s="386"/>
      <c r="Z131" s="362">
        <f>SUM(Z132:Z133)</f>
        <v>0</v>
      </c>
      <c r="AA131" s="372">
        <f>SUM(AA132:AA133)</f>
        <v>0</v>
      </c>
      <c r="AB131" s="361">
        <f t="shared" si="408"/>
        <v>0</v>
      </c>
      <c r="AC131" s="362">
        <f>'BAB - 1. Schlüsselung'!W131</f>
        <v>0</v>
      </c>
      <c r="AD131" s="318">
        <f t="shared" si="409"/>
        <v>0</v>
      </c>
      <c r="AE131" s="361">
        <f t="shared" si="410"/>
        <v>0</v>
      </c>
      <c r="AF131" s="362"/>
      <c r="AG131" s="318">
        <f t="shared" si="411"/>
        <v>0</v>
      </c>
      <c r="AH131" s="361">
        <f t="shared" si="412"/>
        <v>0</v>
      </c>
      <c r="AI131" s="362"/>
      <c r="AJ131" s="318">
        <f t="shared" si="413"/>
        <v>0</v>
      </c>
      <c r="AK131" s="385">
        <f t="shared" si="414"/>
        <v>0</v>
      </c>
      <c r="AL131" s="386">
        <f t="shared" si="415"/>
        <v>0</v>
      </c>
      <c r="AM131" s="362">
        <f t="shared" si="416"/>
        <v>0</v>
      </c>
      <c r="AN131" s="385">
        <f t="shared" si="417"/>
        <v>0</v>
      </c>
      <c r="AO131" s="386">
        <f t="shared" si="418"/>
        <v>0</v>
      </c>
      <c r="AP131" s="362">
        <f t="shared" si="419"/>
        <v>0</v>
      </c>
      <c r="AQ131" s="385">
        <f t="shared" si="420"/>
        <v>0</v>
      </c>
      <c r="AR131" s="386">
        <f t="shared" si="421"/>
        <v>0</v>
      </c>
      <c r="AS131" s="318">
        <f t="shared" si="422"/>
        <v>0</v>
      </c>
    </row>
    <row r="132" spans="1:45" s="59" customFormat="1" x14ac:dyDescent="0.2">
      <c r="A132" s="56">
        <f>ROW()</f>
        <v>132</v>
      </c>
      <c r="B132" s="62" t="s">
        <v>216</v>
      </c>
      <c r="C132" s="533" t="s">
        <v>437</v>
      </c>
      <c r="D132" s="385"/>
      <c r="E132" s="386"/>
      <c r="F132" s="313"/>
      <c r="G132" s="318">
        <f>D132+E132+F132</f>
        <v>0</v>
      </c>
      <c r="H132" s="385"/>
      <c r="I132" s="386"/>
      <c r="J132" s="313"/>
      <c r="K132" s="318">
        <f>H132+I132+J132</f>
        <v>0</v>
      </c>
      <c r="L132" s="385"/>
      <c r="M132" s="386"/>
      <c r="N132" s="313"/>
      <c r="O132" s="318">
        <f>L132+M132+N132</f>
        <v>0</v>
      </c>
      <c r="P132" s="385"/>
      <c r="Q132" s="386"/>
      <c r="R132" s="313"/>
      <c r="S132" s="318">
        <f>P132+Q132+R132</f>
        <v>0</v>
      </c>
      <c r="T132" s="385"/>
      <c r="U132" s="386"/>
      <c r="V132" s="313"/>
      <c r="W132" s="318">
        <f>T132+U132+V132</f>
        <v>0</v>
      </c>
      <c r="X132" s="385"/>
      <c r="Y132" s="386"/>
      <c r="Z132" s="313"/>
      <c r="AA132" s="372">
        <f>X132+Y132+Z132</f>
        <v>0</v>
      </c>
      <c r="AB132" s="361">
        <f t="shared" si="408"/>
        <v>0</v>
      </c>
      <c r="AC132" s="362">
        <f>'BAB - 1. Schlüsselung'!W132</f>
        <v>0</v>
      </c>
      <c r="AD132" s="318">
        <f t="shared" si="409"/>
        <v>0</v>
      </c>
      <c r="AE132" s="361">
        <f t="shared" si="410"/>
        <v>0</v>
      </c>
      <c r="AF132" s="313"/>
      <c r="AG132" s="318">
        <f t="shared" si="411"/>
        <v>0</v>
      </c>
      <c r="AH132" s="361">
        <f t="shared" si="412"/>
        <v>0</v>
      </c>
      <c r="AI132" s="313"/>
      <c r="AJ132" s="318">
        <f t="shared" si="413"/>
        <v>0</v>
      </c>
      <c r="AK132" s="385">
        <f t="shared" si="414"/>
        <v>0</v>
      </c>
      <c r="AL132" s="386">
        <f t="shared" si="415"/>
        <v>0</v>
      </c>
      <c r="AM132" s="362">
        <f t="shared" si="416"/>
        <v>0</v>
      </c>
      <c r="AN132" s="525">
        <f t="shared" si="417"/>
        <v>0</v>
      </c>
      <c r="AO132" s="526">
        <f t="shared" si="418"/>
        <v>0</v>
      </c>
      <c r="AP132" s="362">
        <f t="shared" si="419"/>
        <v>0</v>
      </c>
      <c r="AQ132" s="525">
        <f t="shared" si="420"/>
        <v>0</v>
      </c>
      <c r="AR132" s="526">
        <f t="shared" si="421"/>
        <v>0</v>
      </c>
      <c r="AS132" s="318">
        <f t="shared" si="422"/>
        <v>0</v>
      </c>
    </row>
    <row r="133" spans="1:45" s="59" customFormat="1" x14ac:dyDescent="0.2">
      <c r="A133" s="56">
        <f>ROW()</f>
        <v>133</v>
      </c>
      <c r="B133" s="57" t="s">
        <v>217</v>
      </c>
      <c r="C133" s="533" t="s">
        <v>14</v>
      </c>
      <c r="D133" s="385"/>
      <c r="E133" s="386"/>
      <c r="F133" s="313"/>
      <c r="G133" s="318">
        <f>D133+E133+F133</f>
        <v>0</v>
      </c>
      <c r="H133" s="385"/>
      <c r="I133" s="386"/>
      <c r="J133" s="313"/>
      <c r="K133" s="318">
        <f>H133+I133+J133</f>
        <v>0</v>
      </c>
      <c r="L133" s="385"/>
      <c r="M133" s="386"/>
      <c r="N133" s="313"/>
      <c r="O133" s="318">
        <f>L133+M133+N133</f>
        <v>0</v>
      </c>
      <c r="P133" s="385"/>
      <c r="Q133" s="386"/>
      <c r="R133" s="313"/>
      <c r="S133" s="318">
        <f>P133+Q133+R133</f>
        <v>0</v>
      </c>
      <c r="T133" s="385"/>
      <c r="U133" s="386"/>
      <c r="V133" s="313"/>
      <c r="W133" s="318">
        <f>T133+U133+V133</f>
        <v>0</v>
      </c>
      <c r="X133" s="385"/>
      <c r="Y133" s="386"/>
      <c r="Z133" s="313"/>
      <c r="AA133" s="372">
        <f>X133+Y133+Z133</f>
        <v>0</v>
      </c>
      <c r="AB133" s="361">
        <f t="shared" si="408"/>
        <v>0</v>
      </c>
      <c r="AC133" s="362">
        <f>'BAB - 1. Schlüsselung'!W133</f>
        <v>0</v>
      </c>
      <c r="AD133" s="318">
        <f t="shared" si="409"/>
        <v>0</v>
      </c>
      <c r="AE133" s="361">
        <f t="shared" si="410"/>
        <v>0</v>
      </c>
      <c r="AF133" s="313"/>
      <c r="AG133" s="318">
        <f t="shared" si="411"/>
        <v>0</v>
      </c>
      <c r="AH133" s="361">
        <f t="shared" si="412"/>
        <v>0</v>
      </c>
      <c r="AI133" s="313"/>
      <c r="AJ133" s="318">
        <f t="shared" si="413"/>
        <v>0</v>
      </c>
      <c r="AK133" s="385">
        <f t="shared" si="414"/>
        <v>0</v>
      </c>
      <c r="AL133" s="386">
        <f t="shared" si="415"/>
        <v>0</v>
      </c>
      <c r="AM133" s="362">
        <f t="shared" si="416"/>
        <v>0</v>
      </c>
      <c r="AN133" s="525">
        <f t="shared" si="417"/>
        <v>0</v>
      </c>
      <c r="AO133" s="526">
        <f t="shared" si="418"/>
        <v>0</v>
      </c>
      <c r="AP133" s="362">
        <f t="shared" si="419"/>
        <v>0</v>
      </c>
      <c r="AQ133" s="525">
        <f t="shared" si="420"/>
        <v>0</v>
      </c>
      <c r="AR133" s="526">
        <f t="shared" si="421"/>
        <v>0</v>
      </c>
      <c r="AS133" s="318">
        <f t="shared" si="422"/>
        <v>0</v>
      </c>
    </row>
    <row r="134" spans="1:45" s="55" customFormat="1" ht="15.75" x14ac:dyDescent="0.25">
      <c r="A134" s="64">
        <f>ROW()</f>
        <v>134</v>
      </c>
      <c r="B134" s="65" t="s">
        <v>218</v>
      </c>
      <c r="C134" s="535" t="s">
        <v>219</v>
      </c>
      <c r="D134" s="358"/>
      <c r="E134" s="359"/>
      <c r="F134" s="359">
        <f>F94+F98+F102-F127-F128</f>
        <v>0</v>
      </c>
      <c r="G134" s="360">
        <f>G94+G98+G102-G127-G128</f>
        <v>0</v>
      </c>
      <c r="H134" s="358"/>
      <c r="I134" s="359"/>
      <c r="J134" s="359">
        <f>J94+J98+J102-J127-J128</f>
        <v>0</v>
      </c>
      <c r="K134" s="360">
        <f>K94+K98+K102-K127-K128</f>
        <v>0</v>
      </c>
      <c r="L134" s="358"/>
      <c r="M134" s="359"/>
      <c r="N134" s="359">
        <f>N94+N98+N102-N127-N128</f>
        <v>0</v>
      </c>
      <c r="O134" s="360">
        <f>O94+O98+O102-O127-O128</f>
        <v>0</v>
      </c>
      <c r="P134" s="358"/>
      <c r="Q134" s="359"/>
      <c r="R134" s="359">
        <f>R94+R98+R102-R127-R128</f>
        <v>0</v>
      </c>
      <c r="S134" s="360">
        <f>S94+S98+S102-S127-S128</f>
        <v>0</v>
      </c>
      <c r="T134" s="358"/>
      <c r="U134" s="359"/>
      <c r="V134" s="359">
        <f>V94+V98+V102-V127-V128</f>
        <v>0</v>
      </c>
      <c r="W134" s="360">
        <f>W94+W98+W102-W127-W128</f>
        <v>0</v>
      </c>
      <c r="X134" s="358"/>
      <c r="Y134" s="359"/>
      <c r="Z134" s="359">
        <f>Z94+Z98+Z102-Z127-Z128</f>
        <v>0</v>
      </c>
      <c r="AA134" s="375">
        <f>AA94+AA98+AA102-AA127-AA128</f>
        <v>0</v>
      </c>
      <c r="AB134" s="358">
        <f t="shared" ref="AB134:AC134" si="423">AB94+AB98+AB102-AB127-AB128</f>
        <v>0</v>
      </c>
      <c r="AC134" s="359">
        <f t="shared" si="423"/>
        <v>0</v>
      </c>
      <c r="AD134" s="360">
        <f t="shared" ref="AD134:AJ134" si="424">AD94+AD98+AD102-AD127-AD128</f>
        <v>0</v>
      </c>
      <c r="AE134" s="358">
        <f t="shared" si="424"/>
        <v>0</v>
      </c>
      <c r="AF134" s="359">
        <f t="shared" si="424"/>
        <v>0</v>
      </c>
      <c r="AG134" s="360">
        <f t="shared" si="424"/>
        <v>0</v>
      </c>
      <c r="AH134" s="358">
        <f t="shared" si="424"/>
        <v>0</v>
      </c>
      <c r="AI134" s="359">
        <f t="shared" si="424"/>
        <v>0</v>
      </c>
      <c r="AJ134" s="360">
        <f t="shared" si="424"/>
        <v>0</v>
      </c>
      <c r="AK134" s="358">
        <f t="shared" ref="AK134:AS134" si="425">AK94+AK98+AK102-AK127-AK128</f>
        <v>0</v>
      </c>
      <c r="AL134" s="359">
        <f t="shared" si="425"/>
        <v>0</v>
      </c>
      <c r="AM134" s="359">
        <f t="shared" si="425"/>
        <v>0</v>
      </c>
      <c r="AN134" s="358">
        <f t="shared" si="425"/>
        <v>0</v>
      </c>
      <c r="AO134" s="359">
        <f t="shared" si="425"/>
        <v>0</v>
      </c>
      <c r="AP134" s="359">
        <f t="shared" si="425"/>
        <v>0</v>
      </c>
      <c r="AQ134" s="358">
        <f t="shared" si="425"/>
        <v>0</v>
      </c>
      <c r="AR134" s="359">
        <f t="shared" si="425"/>
        <v>0</v>
      </c>
      <c r="AS134" s="360">
        <f t="shared" si="425"/>
        <v>0</v>
      </c>
    </row>
    <row r="135" spans="1:45" s="492" customFormat="1" ht="15.75" x14ac:dyDescent="0.25">
      <c r="A135" s="64">
        <f>ROW()</f>
        <v>135</v>
      </c>
      <c r="B135" s="65" t="s">
        <v>220</v>
      </c>
      <c r="C135" s="535" t="s">
        <v>221</v>
      </c>
      <c r="D135" s="358"/>
      <c r="E135" s="359"/>
      <c r="F135" s="359">
        <f>F93+F134</f>
        <v>0</v>
      </c>
      <c r="G135" s="360">
        <f>G93+G134</f>
        <v>0</v>
      </c>
      <c r="H135" s="358"/>
      <c r="I135" s="359"/>
      <c r="J135" s="359">
        <f>J93+J134</f>
        <v>0</v>
      </c>
      <c r="K135" s="360">
        <f>K93+K134</f>
        <v>0</v>
      </c>
      <c r="L135" s="358"/>
      <c r="M135" s="359"/>
      <c r="N135" s="359">
        <f>N93+N134</f>
        <v>0</v>
      </c>
      <c r="O135" s="360">
        <f>O93+O134</f>
        <v>0</v>
      </c>
      <c r="P135" s="358"/>
      <c r="Q135" s="359"/>
      <c r="R135" s="359">
        <f>R93+R134</f>
        <v>0</v>
      </c>
      <c r="S135" s="360">
        <f>S93+S134</f>
        <v>0</v>
      </c>
      <c r="T135" s="358"/>
      <c r="U135" s="359"/>
      <c r="V135" s="359">
        <f>V93+V134</f>
        <v>0</v>
      </c>
      <c r="W135" s="360">
        <f>W93+W134</f>
        <v>0</v>
      </c>
      <c r="X135" s="358"/>
      <c r="Y135" s="359"/>
      <c r="Z135" s="359">
        <f>Z93+Z134</f>
        <v>0</v>
      </c>
      <c r="AA135" s="375">
        <f>AA93+AA134</f>
        <v>0</v>
      </c>
      <c r="AB135" s="358">
        <f t="shared" ref="AB135:AC135" si="426">AB93+AB134</f>
        <v>0</v>
      </c>
      <c r="AC135" s="359">
        <f t="shared" si="426"/>
        <v>0</v>
      </c>
      <c r="AD135" s="360">
        <f t="shared" ref="AD135:AJ135" si="427">AD93+AD134</f>
        <v>0</v>
      </c>
      <c r="AE135" s="484">
        <f t="shared" si="427"/>
        <v>0</v>
      </c>
      <c r="AF135" s="359">
        <f t="shared" si="427"/>
        <v>0</v>
      </c>
      <c r="AG135" s="360">
        <f t="shared" si="427"/>
        <v>0</v>
      </c>
      <c r="AH135" s="484">
        <f t="shared" si="427"/>
        <v>0</v>
      </c>
      <c r="AI135" s="359">
        <f t="shared" si="427"/>
        <v>0</v>
      </c>
      <c r="AJ135" s="360">
        <f t="shared" si="427"/>
        <v>0</v>
      </c>
      <c r="AK135" s="358">
        <f t="shared" ref="AK135:AS135" si="428">AK93+AK134</f>
        <v>0</v>
      </c>
      <c r="AL135" s="359">
        <f t="shared" si="428"/>
        <v>0</v>
      </c>
      <c r="AM135" s="359">
        <f t="shared" si="428"/>
        <v>0</v>
      </c>
      <c r="AN135" s="358">
        <f t="shared" si="428"/>
        <v>0</v>
      </c>
      <c r="AO135" s="359">
        <f t="shared" si="428"/>
        <v>0</v>
      </c>
      <c r="AP135" s="359">
        <f t="shared" si="428"/>
        <v>0</v>
      </c>
      <c r="AQ135" s="358">
        <f t="shared" si="428"/>
        <v>0</v>
      </c>
      <c r="AR135" s="359">
        <f t="shared" si="428"/>
        <v>0</v>
      </c>
      <c r="AS135" s="360">
        <f t="shared" si="428"/>
        <v>0</v>
      </c>
    </row>
    <row r="136" spans="1:45" s="493" customFormat="1" ht="15.75" x14ac:dyDescent="0.25">
      <c r="A136" s="56">
        <f>ROW()</f>
        <v>136</v>
      </c>
      <c r="B136" s="60" t="s">
        <v>222</v>
      </c>
      <c r="C136" s="532" t="s">
        <v>223</v>
      </c>
      <c r="D136" s="354"/>
      <c r="E136" s="355"/>
      <c r="F136" s="314"/>
      <c r="G136" s="319">
        <f>D136+E136+F136</f>
        <v>0</v>
      </c>
      <c r="H136" s="354"/>
      <c r="I136" s="355"/>
      <c r="J136" s="314"/>
      <c r="K136" s="319">
        <f>H136+I136+J136</f>
        <v>0</v>
      </c>
      <c r="L136" s="354"/>
      <c r="M136" s="355"/>
      <c r="N136" s="314"/>
      <c r="O136" s="319">
        <f>L136+M136+N136</f>
        <v>0</v>
      </c>
      <c r="P136" s="354"/>
      <c r="Q136" s="355"/>
      <c r="R136" s="314"/>
      <c r="S136" s="319">
        <f>P136+Q136+R136</f>
        <v>0</v>
      </c>
      <c r="T136" s="354"/>
      <c r="U136" s="355"/>
      <c r="V136" s="314"/>
      <c r="W136" s="319">
        <f>T136+U136+V136</f>
        <v>0</v>
      </c>
      <c r="X136" s="354"/>
      <c r="Y136" s="355"/>
      <c r="Z136" s="314"/>
      <c r="AA136" s="371">
        <f>X136+Y136+Z136</f>
        <v>0</v>
      </c>
      <c r="AB136" s="354">
        <f t="shared" ref="AB136:AB137" si="429">SUMIF($D$2:$AA$2,"Hauptkostenstelle - Summe",D136:AA136)</f>
        <v>0</v>
      </c>
      <c r="AC136" s="355">
        <f>'BAB - 1. Schlüsselung'!W136</f>
        <v>0</v>
      </c>
      <c r="AD136" s="319">
        <f t="shared" ref="AD136:AD137" si="430">AB136-AC136</f>
        <v>0</v>
      </c>
      <c r="AE136" s="487">
        <f t="shared" ref="AE136:AE137" si="431">SUMIF($D$3:$AA$3,"Stromnetz - Summe",D136:AA136)</f>
        <v>0</v>
      </c>
      <c r="AF136" s="314"/>
      <c r="AG136" s="319">
        <f t="shared" ref="AG136:AG137" si="432">AE136-AF136</f>
        <v>0</v>
      </c>
      <c r="AH136" s="487">
        <f t="shared" ref="AH136:AH137" si="433">SUMIF($D$3:$AA$3,"Gasnetz - Summe",D136:AA136)</f>
        <v>0</v>
      </c>
      <c r="AI136" s="314"/>
      <c r="AJ136" s="319">
        <f t="shared" ref="AJ136:AJ137" si="434">AH136-AI136</f>
        <v>0</v>
      </c>
      <c r="AK136" s="354">
        <f t="shared" ref="AK136:AK137" si="435">SUMIF($D$2:$AA$2,"Hauptkostenstelle - 1. Schlüsselung",D136:AA136)</f>
        <v>0</v>
      </c>
      <c r="AL136" s="355">
        <f t="shared" ref="AL136:AL137" si="436">SUMIF($D$2:$AA$2,"Hauptkostenstelle - 2. Schlüsselung",D136:AA136)</f>
        <v>0</v>
      </c>
      <c r="AM136" s="355">
        <f t="shared" ref="AM136:AM137" si="437">SUMIF($D$2:$AA$2,"Hauptkostenstelle - ILV",D136:AA136)</f>
        <v>0</v>
      </c>
      <c r="AN136" s="354">
        <f t="shared" ref="AN136:AN137" si="438">SUMIF($D$3:$AA$3,"Stromnetz - 1. Schlüsselung",D136:AA136)</f>
        <v>0</v>
      </c>
      <c r="AO136" s="355">
        <f t="shared" ref="AO136:AO137" si="439">SUMIF($D$3:$AA$3,"Stromnetz - 2. Schlüsselung",D136:AA136)</f>
        <v>0</v>
      </c>
      <c r="AP136" s="355">
        <f t="shared" ref="AP136:AP137" si="440">SUMIF($D$3:$AA$3,"Stromnetz - ILV",D136:AA136)</f>
        <v>0</v>
      </c>
      <c r="AQ136" s="354">
        <f t="shared" ref="AQ136:AQ137" si="441">SUMIF($D$3:$AA$3,"Gasnetz - 1. Schlüsselung",D136:AA136)</f>
        <v>0</v>
      </c>
      <c r="AR136" s="355">
        <f t="shared" ref="AR136:AR137" si="442">SUMIF($D$3:$AA$3,"Gasnetz - 2. Schlüsselung",D136:AA136)</f>
        <v>0</v>
      </c>
      <c r="AS136" s="319">
        <f t="shared" ref="AS136:AS137" si="443">SUMIF($D$3:$AA$3,"Gasnetz - ILV",D136:AA136)</f>
        <v>0</v>
      </c>
    </row>
    <row r="137" spans="1:45" s="493" customFormat="1" ht="15.75" x14ac:dyDescent="0.25">
      <c r="A137" s="56">
        <f>ROW()</f>
        <v>137</v>
      </c>
      <c r="B137" s="60" t="s">
        <v>224</v>
      </c>
      <c r="C137" s="532" t="s">
        <v>225</v>
      </c>
      <c r="D137" s="354"/>
      <c r="E137" s="355"/>
      <c r="F137" s="314"/>
      <c r="G137" s="319">
        <f>D137+E137+F137</f>
        <v>0</v>
      </c>
      <c r="H137" s="354"/>
      <c r="I137" s="355"/>
      <c r="J137" s="314"/>
      <c r="K137" s="319">
        <f>H137+I137+J137</f>
        <v>0</v>
      </c>
      <c r="L137" s="354"/>
      <c r="M137" s="355"/>
      <c r="N137" s="314"/>
      <c r="O137" s="319">
        <f>L137+M137+N137</f>
        <v>0</v>
      </c>
      <c r="P137" s="354"/>
      <c r="Q137" s="355"/>
      <c r="R137" s="314"/>
      <c r="S137" s="319">
        <f>P137+Q137+R137</f>
        <v>0</v>
      </c>
      <c r="T137" s="354"/>
      <c r="U137" s="355"/>
      <c r="V137" s="314"/>
      <c r="W137" s="319">
        <f>T137+U137+V137</f>
        <v>0</v>
      </c>
      <c r="X137" s="354"/>
      <c r="Y137" s="355"/>
      <c r="Z137" s="314"/>
      <c r="AA137" s="371">
        <f>X137+Y137+Z137</f>
        <v>0</v>
      </c>
      <c r="AB137" s="354">
        <f t="shared" si="429"/>
        <v>0</v>
      </c>
      <c r="AC137" s="355">
        <f>'BAB - 1. Schlüsselung'!W137</f>
        <v>0</v>
      </c>
      <c r="AD137" s="319">
        <f t="shared" si="430"/>
        <v>0</v>
      </c>
      <c r="AE137" s="487">
        <f t="shared" si="431"/>
        <v>0</v>
      </c>
      <c r="AF137" s="314"/>
      <c r="AG137" s="319">
        <f t="shared" si="432"/>
        <v>0</v>
      </c>
      <c r="AH137" s="487">
        <f t="shared" si="433"/>
        <v>0</v>
      </c>
      <c r="AI137" s="314"/>
      <c r="AJ137" s="319">
        <f t="shared" si="434"/>
        <v>0</v>
      </c>
      <c r="AK137" s="354">
        <f t="shared" si="435"/>
        <v>0</v>
      </c>
      <c r="AL137" s="355">
        <f t="shared" si="436"/>
        <v>0</v>
      </c>
      <c r="AM137" s="355">
        <f t="shared" si="437"/>
        <v>0</v>
      </c>
      <c r="AN137" s="354">
        <f t="shared" si="438"/>
        <v>0</v>
      </c>
      <c r="AO137" s="355">
        <f t="shared" si="439"/>
        <v>0</v>
      </c>
      <c r="AP137" s="355">
        <f t="shared" si="440"/>
        <v>0</v>
      </c>
      <c r="AQ137" s="354">
        <f t="shared" si="441"/>
        <v>0</v>
      </c>
      <c r="AR137" s="355">
        <f t="shared" si="442"/>
        <v>0</v>
      </c>
      <c r="AS137" s="319">
        <f t="shared" si="443"/>
        <v>0</v>
      </c>
    </row>
    <row r="138" spans="1:45" s="493" customFormat="1" ht="15.75" x14ac:dyDescent="0.25">
      <c r="A138" s="64">
        <f>ROW()</f>
        <v>138</v>
      </c>
      <c r="B138" s="65" t="s">
        <v>226</v>
      </c>
      <c r="C138" s="535" t="s">
        <v>227</v>
      </c>
      <c r="D138" s="358"/>
      <c r="E138" s="359"/>
      <c r="F138" s="359">
        <f>F136-F137</f>
        <v>0</v>
      </c>
      <c r="G138" s="360">
        <f>D138+E138+F138</f>
        <v>0</v>
      </c>
      <c r="H138" s="358"/>
      <c r="I138" s="359"/>
      <c r="J138" s="359">
        <f>J136-J137</f>
        <v>0</v>
      </c>
      <c r="K138" s="360">
        <f>H138+I138+J138</f>
        <v>0</v>
      </c>
      <c r="L138" s="358"/>
      <c r="M138" s="359"/>
      <c r="N138" s="359">
        <f>N136-N137</f>
        <v>0</v>
      </c>
      <c r="O138" s="360">
        <f>L138+M138+N138</f>
        <v>0</v>
      </c>
      <c r="P138" s="358"/>
      <c r="Q138" s="359"/>
      <c r="R138" s="359">
        <f>R136-R137</f>
        <v>0</v>
      </c>
      <c r="S138" s="360">
        <f>P138+Q138+R138</f>
        <v>0</v>
      </c>
      <c r="T138" s="358"/>
      <c r="U138" s="359"/>
      <c r="V138" s="359">
        <f>V136-V137</f>
        <v>0</v>
      </c>
      <c r="W138" s="360">
        <f>T138+U138+V138</f>
        <v>0</v>
      </c>
      <c r="X138" s="358"/>
      <c r="Y138" s="359"/>
      <c r="Z138" s="359">
        <f>Z136-Z137</f>
        <v>0</v>
      </c>
      <c r="AA138" s="375">
        <f>X138+Y138+Z138</f>
        <v>0</v>
      </c>
      <c r="AB138" s="358">
        <f t="shared" ref="AB138:AJ138" si="444">AB136-AB137</f>
        <v>0</v>
      </c>
      <c r="AC138" s="359">
        <f t="shared" si="444"/>
        <v>0</v>
      </c>
      <c r="AD138" s="360">
        <f t="shared" si="444"/>
        <v>0</v>
      </c>
      <c r="AE138" s="484">
        <f t="shared" si="444"/>
        <v>0</v>
      </c>
      <c r="AF138" s="359">
        <f t="shared" si="444"/>
        <v>0</v>
      </c>
      <c r="AG138" s="360">
        <f t="shared" si="444"/>
        <v>0</v>
      </c>
      <c r="AH138" s="484">
        <f t="shared" si="444"/>
        <v>0</v>
      </c>
      <c r="AI138" s="359">
        <f t="shared" si="444"/>
        <v>0</v>
      </c>
      <c r="AJ138" s="360">
        <f t="shared" si="444"/>
        <v>0</v>
      </c>
      <c r="AK138" s="358">
        <f t="shared" ref="AK138:AS138" si="445">AK136-AK137</f>
        <v>0</v>
      </c>
      <c r="AL138" s="359">
        <f t="shared" si="445"/>
        <v>0</v>
      </c>
      <c r="AM138" s="359">
        <f t="shared" si="445"/>
        <v>0</v>
      </c>
      <c r="AN138" s="358">
        <f t="shared" si="445"/>
        <v>0</v>
      </c>
      <c r="AO138" s="359">
        <f t="shared" si="445"/>
        <v>0</v>
      </c>
      <c r="AP138" s="359">
        <f t="shared" si="445"/>
        <v>0</v>
      </c>
      <c r="AQ138" s="358">
        <f t="shared" si="445"/>
        <v>0</v>
      </c>
      <c r="AR138" s="359">
        <f t="shared" si="445"/>
        <v>0</v>
      </c>
      <c r="AS138" s="360">
        <f t="shared" si="445"/>
        <v>0</v>
      </c>
    </row>
    <row r="139" spans="1:45" s="493" customFormat="1" ht="15.75" x14ac:dyDescent="0.25">
      <c r="A139" s="56">
        <f>ROW()</f>
        <v>139</v>
      </c>
      <c r="B139" s="60" t="s">
        <v>228</v>
      </c>
      <c r="C139" s="532" t="s">
        <v>229</v>
      </c>
      <c r="D139" s="494"/>
      <c r="E139" s="495"/>
      <c r="F139" s="314"/>
      <c r="G139" s="319">
        <f>D139+E139+F139</f>
        <v>0</v>
      </c>
      <c r="H139" s="494"/>
      <c r="I139" s="495"/>
      <c r="J139" s="314"/>
      <c r="K139" s="319">
        <f>H139+I139+J139</f>
        <v>0</v>
      </c>
      <c r="L139" s="494"/>
      <c r="M139" s="495"/>
      <c r="N139" s="314"/>
      <c r="O139" s="319">
        <f>L139+M139+N139</f>
        <v>0</v>
      </c>
      <c r="P139" s="494"/>
      <c r="Q139" s="495"/>
      <c r="R139" s="314"/>
      <c r="S139" s="319">
        <f>P139+Q139+R139</f>
        <v>0</v>
      </c>
      <c r="T139" s="494"/>
      <c r="U139" s="495"/>
      <c r="V139" s="314"/>
      <c r="W139" s="319">
        <f>T139+U139+V139</f>
        <v>0</v>
      </c>
      <c r="X139" s="494"/>
      <c r="Y139" s="495"/>
      <c r="Z139" s="314"/>
      <c r="AA139" s="371">
        <f>X139+Y139+Z139</f>
        <v>0</v>
      </c>
      <c r="AB139" s="354">
        <f t="shared" ref="AB139" si="446">SUMIF($D$2:$AA$2,"Hauptkostenstelle - Summe",D139:AA139)</f>
        <v>0</v>
      </c>
      <c r="AC139" s="355">
        <f>'BAB - 1. Schlüsselung'!W139</f>
        <v>0</v>
      </c>
      <c r="AD139" s="319">
        <f t="shared" ref="AD139" si="447">AB139-AC139</f>
        <v>0</v>
      </c>
      <c r="AE139" s="486">
        <f t="shared" ref="AE139" si="448">SUMIF($D$3:$AA$3,"Stromnetz - Summe",D139:AA139)</f>
        <v>0</v>
      </c>
      <c r="AF139" s="314"/>
      <c r="AG139" s="319">
        <f t="shared" ref="AG139" si="449">AE139-AF139</f>
        <v>0</v>
      </c>
      <c r="AH139" s="486">
        <f t="shared" ref="AH139" si="450">SUMIF($D$3:$AA$3,"Gasnetz - Summe",D139:AA139)</f>
        <v>0</v>
      </c>
      <c r="AI139" s="314"/>
      <c r="AJ139" s="319">
        <f t="shared" ref="AJ139" si="451">AH139-AI139</f>
        <v>0</v>
      </c>
      <c r="AK139" s="494">
        <f t="shared" ref="AK139" si="452">SUMIF($D$2:$AA$2,"Hauptkostenstelle - 1. Schlüsselung",D139:AA139)</f>
        <v>0</v>
      </c>
      <c r="AL139" s="495">
        <f t="shared" ref="AL139" si="453">SUMIF($D$2:$AA$2,"Hauptkostenstelle - 2. Schlüsselung",D139:AA139)</f>
        <v>0</v>
      </c>
      <c r="AM139" s="355">
        <f t="shared" ref="AM139" si="454">SUMIF($D$2:$AA$2,"Hauptkostenstelle - ILV",D139:AA139)</f>
        <v>0</v>
      </c>
      <c r="AN139" s="521">
        <f t="shared" ref="AN139" si="455">SUMIF($D$3:$AA$3,"Stromnetz - 1. Schlüsselung",D139:AA139)</f>
        <v>0</v>
      </c>
      <c r="AO139" s="522">
        <f t="shared" ref="AO139" si="456">SUMIF($D$3:$AA$3,"Stromnetz - 2. Schlüsselung",D139:AA139)</f>
        <v>0</v>
      </c>
      <c r="AP139" s="355">
        <f t="shared" ref="AP139" si="457">SUMIF($D$3:$AA$3,"Stromnetz - ILV",D139:AA139)</f>
        <v>0</v>
      </c>
      <c r="AQ139" s="521">
        <f t="shared" ref="AQ139" si="458">SUMIF($D$3:$AA$3,"Gasnetz - 1. Schlüsselung",D139:AA139)</f>
        <v>0</v>
      </c>
      <c r="AR139" s="522">
        <f t="shared" ref="AR139" si="459">SUMIF($D$3:$AA$3,"Gasnetz - 2. Schlüsselung",D139:AA139)</f>
        <v>0</v>
      </c>
      <c r="AS139" s="319">
        <f t="shared" ref="AS139" si="460">SUMIF($D$3:$AA$3,"Gasnetz - ILV",D139:AA139)</f>
        <v>0</v>
      </c>
    </row>
    <row r="140" spans="1:45" s="493" customFormat="1" ht="15.75" x14ac:dyDescent="0.25">
      <c r="A140" s="56">
        <f>ROW()</f>
        <v>140</v>
      </c>
      <c r="B140" s="60" t="s">
        <v>230</v>
      </c>
      <c r="C140" s="532" t="s">
        <v>231</v>
      </c>
      <c r="D140" s="494"/>
      <c r="E140" s="495"/>
      <c r="F140" s="355">
        <f>SUM(F141:F143)</f>
        <v>0</v>
      </c>
      <c r="G140" s="319">
        <f>SUM(G141:G143)</f>
        <v>0</v>
      </c>
      <c r="H140" s="494"/>
      <c r="I140" s="495"/>
      <c r="J140" s="355">
        <f>SUM(J141:J143)</f>
        <v>0</v>
      </c>
      <c r="K140" s="319">
        <f>SUM(K141:K143)</f>
        <v>0</v>
      </c>
      <c r="L140" s="494"/>
      <c r="M140" s="495"/>
      <c r="N140" s="355">
        <f>SUM(N141:N143)</f>
        <v>0</v>
      </c>
      <c r="O140" s="319">
        <f>SUM(O141:O143)</f>
        <v>0</v>
      </c>
      <c r="P140" s="494"/>
      <c r="Q140" s="495"/>
      <c r="R140" s="355">
        <f>SUM(R141:R143)</f>
        <v>0</v>
      </c>
      <c r="S140" s="319">
        <f>SUM(S141:S143)</f>
        <v>0</v>
      </c>
      <c r="T140" s="494"/>
      <c r="U140" s="495"/>
      <c r="V140" s="355">
        <f>SUM(V141:V143)</f>
        <v>0</v>
      </c>
      <c r="W140" s="319">
        <f>SUM(W141:W143)</f>
        <v>0</v>
      </c>
      <c r="X140" s="494"/>
      <c r="Y140" s="495"/>
      <c r="Z140" s="355">
        <f>SUM(Z141:Z143)</f>
        <v>0</v>
      </c>
      <c r="AA140" s="371">
        <f>SUM(AA141:AA143)</f>
        <v>0</v>
      </c>
      <c r="AB140" s="354">
        <f t="shared" ref="AB140:AJ140" si="461">SUM(AB141:AB143)</f>
        <v>0</v>
      </c>
      <c r="AC140" s="355">
        <f t="shared" si="461"/>
        <v>0</v>
      </c>
      <c r="AD140" s="319">
        <f t="shared" si="461"/>
        <v>0</v>
      </c>
      <c r="AE140" s="486">
        <f t="shared" si="461"/>
        <v>0</v>
      </c>
      <c r="AF140" s="355">
        <f t="shared" si="461"/>
        <v>0</v>
      </c>
      <c r="AG140" s="319">
        <f t="shared" si="461"/>
        <v>0</v>
      </c>
      <c r="AH140" s="486">
        <f t="shared" si="461"/>
        <v>0</v>
      </c>
      <c r="AI140" s="355">
        <f t="shared" si="461"/>
        <v>0</v>
      </c>
      <c r="AJ140" s="319">
        <f t="shared" si="461"/>
        <v>0</v>
      </c>
      <c r="AK140" s="494">
        <f t="shared" ref="AK140:AS140" si="462">SUM(AK141:AK143)</f>
        <v>0</v>
      </c>
      <c r="AL140" s="495">
        <f t="shared" si="462"/>
        <v>0</v>
      </c>
      <c r="AM140" s="355">
        <f t="shared" si="462"/>
        <v>0</v>
      </c>
      <c r="AN140" s="521">
        <f t="shared" si="462"/>
        <v>0</v>
      </c>
      <c r="AO140" s="522">
        <f t="shared" si="462"/>
        <v>0</v>
      </c>
      <c r="AP140" s="355">
        <f t="shared" si="462"/>
        <v>0</v>
      </c>
      <c r="AQ140" s="521">
        <f t="shared" si="462"/>
        <v>0</v>
      </c>
      <c r="AR140" s="522">
        <f t="shared" si="462"/>
        <v>0</v>
      </c>
      <c r="AS140" s="319">
        <f t="shared" si="462"/>
        <v>0</v>
      </c>
    </row>
    <row r="141" spans="1:45" x14ac:dyDescent="0.2">
      <c r="A141" s="56">
        <f>ROW()</f>
        <v>141</v>
      </c>
      <c r="B141" s="57" t="s">
        <v>438</v>
      </c>
      <c r="C141" s="533" t="s">
        <v>439</v>
      </c>
      <c r="D141" s="388"/>
      <c r="E141" s="389"/>
      <c r="F141" s="313"/>
      <c r="G141" s="318">
        <f>D141+E141+F141</f>
        <v>0</v>
      </c>
      <c r="H141" s="388"/>
      <c r="I141" s="389"/>
      <c r="J141" s="313"/>
      <c r="K141" s="318">
        <f>H141+I141+J141</f>
        <v>0</v>
      </c>
      <c r="L141" s="388"/>
      <c r="M141" s="389"/>
      <c r="N141" s="313"/>
      <c r="O141" s="318">
        <f>L141+M141+N141</f>
        <v>0</v>
      </c>
      <c r="P141" s="388"/>
      <c r="Q141" s="389"/>
      <c r="R141" s="313"/>
      <c r="S141" s="318">
        <f>P141+Q141+R141</f>
        <v>0</v>
      </c>
      <c r="T141" s="388"/>
      <c r="U141" s="389"/>
      <c r="V141" s="313"/>
      <c r="W141" s="318">
        <f>T141+U141+V141</f>
        <v>0</v>
      </c>
      <c r="X141" s="388"/>
      <c r="Y141" s="389"/>
      <c r="Z141" s="313"/>
      <c r="AA141" s="372">
        <f>X141+Y141+Z141</f>
        <v>0</v>
      </c>
      <c r="AB141" s="361">
        <f t="shared" ref="AB141:AB144" si="463">SUMIF($D$2:$AA$2,"Hauptkostenstelle - Summe",D141:AA141)</f>
        <v>0</v>
      </c>
      <c r="AC141" s="362">
        <f>'BAB - 1. Schlüsselung'!W141</f>
        <v>0</v>
      </c>
      <c r="AD141" s="318">
        <f t="shared" ref="AD141:AD144" si="464">AB141-AC141</f>
        <v>0</v>
      </c>
      <c r="AE141" s="390">
        <f t="shared" ref="AE141:AE144" si="465">SUMIF($D$3:$AA$3,"Stromnetz - Summe",D141:AA141)</f>
        <v>0</v>
      </c>
      <c r="AF141" s="313"/>
      <c r="AG141" s="318">
        <f t="shared" ref="AG141:AG144" si="466">AE141-AF141</f>
        <v>0</v>
      </c>
      <c r="AH141" s="390">
        <f t="shared" ref="AH141:AH144" si="467">SUMIF($D$3:$AA$3,"Gasnetz - Summe",D141:AA141)</f>
        <v>0</v>
      </c>
      <c r="AI141" s="313"/>
      <c r="AJ141" s="318">
        <f t="shared" ref="AJ141:AJ144" si="468">AH141-AI141</f>
        <v>0</v>
      </c>
      <c r="AK141" s="388">
        <f t="shared" ref="AK141:AK144" si="469">SUMIF($D$2:$AA$2,"Hauptkostenstelle - 1. Schlüsselung",D141:AA141)</f>
        <v>0</v>
      </c>
      <c r="AL141" s="389">
        <f t="shared" ref="AL141:AL144" si="470">SUMIF($D$2:$AA$2,"Hauptkostenstelle - 2. Schlüsselung",D141:AA141)</f>
        <v>0</v>
      </c>
      <c r="AM141" s="362">
        <f t="shared" ref="AM141:AM144" si="471">SUMIF($D$2:$AA$2,"Hauptkostenstelle - ILV",D141:AA141)</f>
        <v>0</v>
      </c>
      <c r="AN141" s="523">
        <f t="shared" ref="AN141:AN144" si="472">SUMIF($D$3:$AA$3,"Stromnetz - 1. Schlüsselung",D141:AA141)</f>
        <v>0</v>
      </c>
      <c r="AO141" s="524">
        <f t="shared" ref="AO141:AO144" si="473">SUMIF($D$3:$AA$3,"Stromnetz - 2. Schlüsselung",D141:AA141)</f>
        <v>0</v>
      </c>
      <c r="AP141" s="362">
        <f t="shared" ref="AP141:AP144" si="474">SUMIF($D$3:$AA$3,"Stromnetz - ILV",D141:AA141)</f>
        <v>0</v>
      </c>
      <c r="AQ141" s="523">
        <f t="shared" ref="AQ141:AQ144" si="475">SUMIF($D$3:$AA$3,"Gasnetz - 1. Schlüsselung",D141:AA141)</f>
        <v>0</v>
      </c>
      <c r="AR141" s="524">
        <f t="shared" ref="AR141:AR144" si="476">SUMIF($D$3:$AA$3,"Gasnetz - 2. Schlüsselung",D141:AA141)</f>
        <v>0</v>
      </c>
      <c r="AS141" s="318">
        <f t="shared" ref="AS141:AS144" si="477">SUMIF($D$3:$AA$3,"Gasnetz - ILV",D141:AA141)</f>
        <v>0</v>
      </c>
    </row>
    <row r="142" spans="1:45" x14ac:dyDescent="0.2">
      <c r="A142" s="56">
        <f>ROW()</f>
        <v>142</v>
      </c>
      <c r="B142" s="57" t="s">
        <v>440</v>
      </c>
      <c r="C142" s="533" t="s">
        <v>441</v>
      </c>
      <c r="D142" s="361"/>
      <c r="E142" s="362"/>
      <c r="F142" s="313"/>
      <c r="G142" s="318">
        <f>D142+E142+F142</f>
        <v>0</v>
      </c>
      <c r="H142" s="361"/>
      <c r="I142" s="362"/>
      <c r="J142" s="313"/>
      <c r="K142" s="318">
        <f>H142+I142+J142</f>
        <v>0</v>
      </c>
      <c r="L142" s="361"/>
      <c r="M142" s="362"/>
      <c r="N142" s="313"/>
      <c r="O142" s="318">
        <f>L142+M142+N142</f>
        <v>0</v>
      </c>
      <c r="P142" s="361"/>
      <c r="Q142" s="362"/>
      <c r="R142" s="313"/>
      <c r="S142" s="318">
        <f>P142+Q142+R142</f>
        <v>0</v>
      </c>
      <c r="T142" s="361"/>
      <c r="U142" s="362"/>
      <c r="V142" s="313"/>
      <c r="W142" s="318">
        <f>T142+U142+V142</f>
        <v>0</v>
      </c>
      <c r="X142" s="361"/>
      <c r="Y142" s="362"/>
      <c r="Z142" s="313"/>
      <c r="AA142" s="372">
        <f>X142+Y142+Z142</f>
        <v>0</v>
      </c>
      <c r="AB142" s="361">
        <f t="shared" si="463"/>
        <v>0</v>
      </c>
      <c r="AC142" s="362">
        <f>'BAB - 1. Schlüsselung'!W142</f>
        <v>0</v>
      </c>
      <c r="AD142" s="318">
        <f t="shared" si="464"/>
        <v>0</v>
      </c>
      <c r="AE142" s="390">
        <f t="shared" si="465"/>
        <v>0</v>
      </c>
      <c r="AF142" s="313"/>
      <c r="AG142" s="318">
        <f t="shared" si="466"/>
        <v>0</v>
      </c>
      <c r="AH142" s="390">
        <f t="shared" si="467"/>
        <v>0</v>
      </c>
      <c r="AI142" s="313"/>
      <c r="AJ142" s="318">
        <f t="shared" si="468"/>
        <v>0</v>
      </c>
      <c r="AK142" s="361">
        <f t="shared" si="469"/>
        <v>0</v>
      </c>
      <c r="AL142" s="362">
        <f t="shared" si="470"/>
        <v>0</v>
      </c>
      <c r="AM142" s="362">
        <f t="shared" si="471"/>
        <v>0</v>
      </c>
      <c r="AN142" s="361">
        <f t="shared" si="472"/>
        <v>0</v>
      </c>
      <c r="AO142" s="362">
        <f t="shared" si="473"/>
        <v>0</v>
      </c>
      <c r="AP142" s="362">
        <f t="shared" si="474"/>
        <v>0</v>
      </c>
      <c r="AQ142" s="361">
        <f t="shared" si="475"/>
        <v>0</v>
      </c>
      <c r="AR142" s="362">
        <f t="shared" si="476"/>
        <v>0</v>
      </c>
      <c r="AS142" s="318">
        <f t="shared" si="477"/>
        <v>0</v>
      </c>
    </row>
    <row r="143" spans="1:45" x14ac:dyDescent="0.2">
      <c r="A143" s="56">
        <f>ROW()</f>
        <v>143</v>
      </c>
      <c r="B143" s="57" t="s">
        <v>442</v>
      </c>
      <c r="C143" s="533" t="s">
        <v>14</v>
      </c>
      <c r="D143" s="361"/>
      <c r="E143" s="362"/>
      <c r="F143" s="313"/>
      <c r="G143" s="318">
        <f>D143+E143+F143</f>
        <v>0</v>
      </c>
      <c r="H143" s="361"/>
      <c r="I143" s="362"/>
      <c r="J143" s="313"/>
      <c r="K143" s="318">
        <f>H143+I143+J143</f>
        <v>0</v>
      </c>
      <c r="L143" s="361"/>
      <c r="M143" s="362"/>
      <c r="N143" s="313"/>
      <c r="O143" s="318">
        <f>L143+M143+N143</f>
        <v>0</v>
      </c>
      <c r="P143" s="361"/>
      <c r="Q143" s="362"/>
      <c r="R143" s="313"/>
      <c r="S143" s="318">
        <f>P143+Q143+R143</f>
        <v>0</v>
      </c>
      <c r="T143" s="361"/>
      <c r="U143" s="362"/>
      <c r="V143" s="313"/>
      <c r="W143" s="318">
        <f>T143+U143+V143</f>
        <v>0</v>
      </c>
      <c r="X143" s="361"/>
      <c r="Y143" s="362"/>
      <c r="Z143" s="313"/>
      <c r="AA143" s="372">
        <f>X143+Y143+Z143</f>
        <v>0</v>
      </c>
      <c r="AB143" s="361">
        <f t="shared" si="463"/>
        <v>0</v>
      </c>
      <c r="AC143" s="362">
        <f>'BAB - 1. Schlüsselung'!W143</f>
        <v>0</v>
      </c>
      <c r="AD143" s="318">
        <f t="shared" si="464"/>
        <v>0</v>
      </c>
      <c r="AE143" s="390">
        <f t="shared" si="465"/>
        <v>0</v>
      </c>
      <c r="AF143" s="313"/>
      <c r="AG143" s="318">
        <f t="shared" si="466"/>
        <v>0</v>
      </c>
      <c r="AH143" s="390">
        <f t="shared" si="467"/>
        <v>0</v>
      </c>
      <c r="AI143" s="313"/>
      <c r="AJ143" s="318">
        <f t="shared" si="468"/>
        <v>0</v>
      </c>
      <c r="AK143" s="361">
        <f t="shared" si="469"/>
        <v>0</v>
      </c>
      <c r="AL143" s="362">
        <f t="shared" si="470"/>
        <v>0</v>
      </c>
      <c r="AM143" s="362">
        <f t="shared" si="471"/>
        <v>0</v>
      </c>
      <c r="AN143" s="361">
        <f t="shared" si="472"/>
        <v>0</v>
      </c>
      <c r="AO143" s="362">
        <f t="shared" si="473"/>
        <v>0</v>
      </c>
      <c r="AP143" s="362">
        <f t="shared" si="474"/>
        <v>0</v>
      </c>
      <c r="AQ143" s="361">
        <f t="shared" si="475"/>
        <v>0</v>
      </c>
      <c r="AR143" s="362">
        <f t="shared" si="476"/>
        <v>0</v>
      </c>
      <c r="AS143" s="318">
        <f t="shared" si="477"/>
        <v>0</v>
      </c>
    </row>
    <row r="144" spans="1:45" s="493" customFormat="1" ht="15.75" x14ac:dyDescent="0.25">
      <c r="A144" s="56">
        <f>ROW()</f>
        <v>144</v>
      </c>
      <c r="B144" s="60" t="s">
        <v>232</v>
      </c>
      <c r="C144" s="532" t="s">
        <v>233</v>
      </c>
      <c r="D144" s="354"/>
      <c r="E144" s="355"/>
      <c r="F144" s="314"/>
      <c r="G144" s="319">
        <f>D144+E144+F144</f>
        <v>0</v>
      </c>
      <c r="H144" s="354"/>
      <c r="I144" s="355"/>
      <c r="J144" s="314"/>
      <c r="K144" s="319">
        <f>H144+I144+J144</f>
        <v>0</v>
      </c>
      <c r="L144" s="354"/>
      <c r="M144" s="355"/>
      <c r="N144" s="314"/>
      <c r="O144" s="319">
        <f>L144+M144+N144</f>
        <v>0</v>
      </c>
      <c r="P144" s="354"/>
      <c r="Q144" s="355"/>
      <c r="R144" s="314"/>
      <c r="S144" s="319">
        <f>P144+Q144+R144</f>
        <v>0</v>
      </c>
      <c r="T144" s="354"/>
      <c r="U144" s="355"/>
      <c r="V144" s="314"/>
      <c r="W144" s="319">
        <f>T144+U144+V144</f>
        <v>0</v>
      </c>
      <c r="X144" s="354"/>
      <c r="Y144" s="355"/>
      <c r="Z144" s="314"/>
      <c r="AA144" s="371">
        <f>X144+Y144+Z144</f>
        <v>0</v>
      </c>
      <c r="AB144" s="354">
        <f t="shared" si="463"/>
        <v>0</v>
      </c>
      <c r="AC144" s="355">
        <f>'BAB - 1. Schlüsselung'!W144</f>
        <v>0</v>
      </c>
      <c r="AD144" s="319">
        <f t="shared" si="464"/>
        <v>0</v>
      </c>
      <c r="AE144" s="486">
        <f t="shared" si="465"/>
        <v>0</v>
      </c>
      <c r="AF144" s="314"/>
      <c r="AG144" s="319">
        <f t="shared" si="466"/>
        <v>0</v>
      </c>
      <c r="AH144" s="486">
        <f t="shared" si="467"/>
        <v>0</v>
      </c>
      <c r="AI144" s="314"/>
      <c r="AJ144" s="319">
        <f t="shared" si="468"/>
        <v>0</v>
      </c>
      <c r="AK144" s="354">
        <f t="shared" si="469"/>
        <v>0</v>
      </c>
      <c r="AL144" s="355">
        <f t="shared" si="470"/>
        <v>0</v>
      </c>
      <c r="AM144" s="355">
        <f t="shared" si="471"/>
        <v>0</v>
      </c>
      <c r="AN144" s="354">
        <f t="shared" si="472"/>
        <v>0</v>
      </c>
      <c r="AO144" s="355">
        <f t="shared" si="473"/>
        <v>0</v>
      </c>
      <c r="AP144" s="355">
        <f t="shared" si="474"/>
        <v>0</v>
      </c>
      <c r="AQ144" s="354">
        <f t="shared" si="475"/>
        <v>0</v>
      </c>
      <c r="AR144" s="355">
        <f t="shared" si="476"/>
        <v>0</v>
      </c>
      <c r="AS144" s="319">
        <f t="shared" si="477"/>
        <v>0</v>
      </c>
    </row>
    <row r="145" spans="1:45" s="493" customFormat="1" ht="16.5" thickBot="1" x14ac:dyDescent="0.3">
      <c r="A145" s="67">
        <f>ROW()</f>
        <v>145</v>
      </c>
      <c r="B145" s="68" t="s">
        <v>234</v>
      </c>
      <c r="C145" s="536" t="s">
        <v>235</v>
      </c>
      <c r="D145" s="363"/>
      <c r="E145" s="364"/>
      <c r="F145" s="364">
        <f>F135+F138-F139-F140-F144</f>
        <v>0</v>
      </c>
      <c r="G145" s="365">
        <f>G135+G138-G139-G140-G144</f>
        <v>0</v>
      </c>
      <c r="H145" s="363"/>
      <c r="I145" s="364"/>
      <c r="J145" s="364">
        <f>J135+J138-J139-J140-J144</f>
        <v>0</v>
      </c>
      <c r="K145" s="365">
        <f>K135+K138-K139-K140-K144</f>
        <v>0</v>
      </c>
      <c r="L145" s="363"/>
      <c r="M145" s="364"/>
      <c r="N145" s="364">
        <f>N135+N138-N139-N140-N144</f>
        <v>0</v>
      </c>
      <c r="O145" s="365">
        <f>O135+O138-O139-O140-O144</f>
        <v>0</v>
      </c>
      <c r="P145" s="363"/>
      <c r="Q145" s="364"/>
      <c r="R145" s="364">
        <f>R135+R138-R139-R140-R144</f>
        <v>0</v>
      </c>
      <c r="S145" s="365">
        <f>S135+S138-S139-S140-S144</f>
        <v>0</v>
      </c>
      <c r="T145" s="363"/>
      <c r="U145" s="364"/>
      <c r="V145" s="364">
        <f>V135+V138-V139-V140-V144</f>
        <v>0</v>
      </c>
      <c r="W145" s="365">
        <f>W135+W138-W139-W140-W144</f>
        <v>0</v>
      </c>
      <c r="X145" s="363"/>
      <c r="Y145" s="364"/>
      <c r="Z145" s="364">
        <f>Z135+Z138-Z139-Z140-Z144</f>
        <v>0</v>
      </c>
      <c r="AA145" s="376">
        <f>AA135+AA138-AA139-AA140-AA144</f>
        <v>0</v>
      </c>
      <c r="AB145" s="363">
        <f t="shared" ref="AB145:AJ145" si="478">AB135+AB138-AB139-AB140-AB144</f>
        <v>0</v>
      </c>
      <c r="AC145" s="364">
        <f t="shared" si="478"/>
        <v>0</v>
      </c>
      <c r="AD145" s="365">
        <f t="shared" si="478"/>
        <v>0</v>
      </c>
      <c r="AE145" s="485">
        <f t="shared" si="478"/>
        <v>0</v>
      </c>
      <c r="AF145" s="364">
        <f t="shared" si="478"/>
        <v>0</v>
      </c>
      <c r="AG145" s="365">
        <f t="shared" si="478"/>
        <v>0</v>
      </c>
      <c r="AH145" s="485">
        <f t="shared" si="478"/>
        <v>0</v>
      </c>
      <c r="AI145" s="364">
        <f t="shared" si="478"/>
        <v>0</v>
      </c>
      <c r="AJ145" s="365">
        <f t="shared" si="478"/>
        <v>0</v>
      </c>
      <c r="AK145" s="363">
        <f t="shared" ref="AK145:AS145" si="479">AK135+AK138-AK139-AK140-AK144</f>
        <v>0</v>
      </c>
      <c r="AL145" s="364">
        <f t="shared" si="479"/>
        <v>0</v>
      </c>
      <c r="AM145" s="364">
        <f t="shared" si="479"/>
        <v>0</v>
      </c>
      <c r="AN145" s="363">
        <f t="shared" si="479"/>
        <v>0</v>
      </c>
      <c r="AO145" s="364">
        <f t="shared" si="479"/>
        <v>0</v>
      </c>
      <c r="AP145" s="364">
        <f t="shared" si="479"/>
        <v>0</v>
      </c>
      <c r="AQ145" s="363">
        <f t="shared" si="479"/>
        <v>0</v>
      </c>
      <c r="AR145" s="364">
        <f t="shared" si="479"/>
        <v>0</v>
      </c>
      <c r="AS145" s="365">
        <f t="shared" si="479"/>
        <v>0</v>
      </c>
    </row>
    <row r="147" spans="1:45" ht="16.5" thickBot="1" x14ac:dyDescent="0.25">
      <c r="C147" s="84" t="s">
        <v>241</v>
      </c>
      <c r="AB147" s="458"/>
      <c r="AC147" s="458"/>
      <c r="AD147" s="458"/>
      <c r="AE147" s="458"/>
    </row>
    <row r="148" spans="1:45" x14ac:dyDescent="0.2">
      <c r="A148" s="369">
        <f>ROW()</f>
        <v>148</v>
      </c>
      <c r="B148" s="85" t="s">
        <v>242</v>
      </c>
      <c r="C148" s="88" t="s">
        <v>247</v>
      </c>
      <c r="D148" s="391"/>
      <c r="E148" s="392"/>
      <c r="F148" s="393">
        <f>F11+F31+F32+F33+F94+F98+F102+F136</f>
        <v>0</v>
      </c>
      <c r="G148" s="394"/>
      <c r="H148" s="391"/>
      <c r="I148" s="392"/>
      <c r="J148" s="393">
        <f>J11+J31+J32+J33+J94+J98+J102+J136</f>
        <v>0</v>
      </c>
      <c r="K148" s="394"/>
      <c r="L148" s="391"/>
      <c r="M148" s="392"/>
      <c r="N148" s="393">
        <f>N11+N31+N32+N33+N94+N98+N102+N136</f>
        <v>0</v>
      </c>
      <c r="O148" s="394"/>
      <c r="P148" s="391"/>
      <c r="Q148" s="392"/>
      <c r="R148" s="393">
        <f>R11+R31+R32+R33+R94+R98+R102+R136</f>
        <v>0</v>
      </c>
      <c r="S148" s="394"/>
      <c r="T148" s="391"/>
      <c r="U148" s="392"/>
      <c r="V148" s="393">
        <f>V11+V31+V32+V33+V94+V98+V102+V136</f>
        <v>0</v>
      </c>
      <c r="W148" s="394"/>
      <c r="X148" s="391"/>
      <c r="Y148" s="392"/>
      <c r="Z148" s="393">
        <f>Z11+Z31+Z32+Z33+Z94+Z98+Z102+Z136</f>
        <v>0</v>
      </c>
      <c r="AA148" s="394"/>
      <c r="AB148" s="401"/>
      <c r="AC148" s="401"/>
      <c r="AD148" s="401"/>
      <c r="AE148" s="401"/>
      <c r="AF148" s="395"/>
      <c r="AG148" s="395"/>
      <c r="AH148" s="396"/>
      <c r="AI148" s="396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</row>
    <row r="149" spans="1:45" x14ac:dyDescent="0.2">
      <c r="A149" s="78">
        <f>ROW()</f>
        <v>149</v>
      </c>
      <c r="B149" s="86" t="s">
        <v>243</v>
      </c>
      <c r="C149" s="89" t="s">
        <v>248</v>
      </c>
      <c r="D149" s="397"/>
      <c r="E149" s="398"/>
      <c r="F149" s="399" t="s">
        <v>249</v>
      </c>
      <c r="G149" s="400" t="str">
        <f>IF(ISERROR(F148-F149),"-",F148-F149)</f>
        <v>-</v>
      </c>
      <c r="H149" s="397"/>
      <c r="I149" s="398"/>
      <c r="J149" s="399" t="s">
        <v>249</v>
      </c>
      <c r="K149" s="400" t="str">
        <f>IF(ISERROR(J148-J149),"-",J148-J149)</f>
        <v>-</v>
      </c>
      <c r="L149" s="397"/>
      <c r="M149" s="398"/>
      <c r="N149" s="399" t="s">
        <v>249</v>
      </c>
      <c r="O149" s="400" t="str">
        <f>IF(ISERROR(N148-N149),"-",N148-N149)</f>
        <v>-</v>
      </c>
      <c r="P149" s="397"/>
      <c r="Q149" s="398"/>
      <c r="R149" s="399" t="s">
        <v>249</v>
      </c>
      <c r="S149" s="400" t="str">
        <f>IF(ISERROR(R148-R149),"-",R148-R149)</f>
        <v>-</v>
      </c>
      <c r="T149" s="397"/>
      <c r="U149" s="398"/>
      <c r="V149" s="399" t="s">
        <v>249</v>
      </c>
      <c r="W149" s="400" t="str">
        <f>IF(ISERROR(V148-V149),"-",V148-V149)</f>
        <v>-</v>
      </c>
      <c r="X149" s="397"/>
      <c r="Y149" s="398"/>
      <c r="Z149" s="399" t="s">
        <v>249</v>
      </c>
      <c r="AA149" s="400" t="str">
        <f>IF(ISERROR(Z148-Z149),"-",Z148-Z149)</f>
        <v>-</v>
      </c>
      <c r="AB149" s="401"/>
      <c r="AC149" s="401"/>
      <c r="AD149" s="459"/>
      <c r="AE149" s="401"/>
      <c r="AF149" s="401"/>
      <c r="AG149" s="395"/>
      <c r="AH149" s="396"/>
      <c r="AI149" s="396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45" x14ac:dyDescent="0.2">
      <c r="A150" s="78">
        <f>ROW()</f>
        <v>150</v>
      </c>
      <c r="B150" s="86" t="s">
        <v>245</v>
      </c>
      <c r="C150" s="89" t="s">
        <v>246</v>
      </c>
      <c r="D150" s="397"/>
      <c r="E150" s="398"/>
      <c r="F150" s="389">
        <f>F37+F61+F66+F73+F102+F127+F128+F137+F139+F144</f>
        <v>0</v>
      </c>
      <c r="G150" s="402"/>
      <c r="H150" s="397"/>
      <c r="I150" s="398"/>
      <c r="J150" s="389">
        <f>J37+J61+J66+J73+J102+J127+J128+J137+J139+J144</f>
        <v>0</v>
      </c>
      <c r="K150" s="402"/>
      <c r="L150" s="397"/>
      <c r="M150" s="398"/>
      <c r="N150" s="389">
        <f>N37+N61+N66+N73+N102+N127+N128+N137+N139+N144</f>
        <v>0</v>
      </c>
      <c r="O150" s="402"/>
      <c r="P150" s="397"/>
      <c r="Q150" s="398"/>
      <c r="R150" s="389">
        <f>R37+R61+R66+R73+R102+R127+R128+R137+R139+R144</f>
        <v>0</v>
      </c>
      <c r="S150" s="402"/>
      <c r="T150" s="397"/>
      <c r="U150" s="398"/>
      <c r="V150" s="389">
        <f>V37+V61+V66+V73+V102+V127+V128+V137+V139+V144</f>
        <v>0</v>
      </c>
      <c r="W150" s="402"/>
      <c r="X150" s="397"/>
      <c r="Y150" s="398"/>
      <c r="Z150" s="389">
        <f>Z37+Z61+Z66+Z73+Z102+Z127+Z128+Z137+Z139+Z144</f>
        <v>0</v>
      </c>
      <c r="AA150" s="402"/>
      <c r="AB150" s="401"/>
      <c r="AC150" s="401"/>
      <c r="AD150" s="401"/>
      <c r="AE150" s="401"/>
      <c r="AF150" s="395"/>
      <c r="AG150" s="395"/>
      <c r="AH150" s="396"/>
      <c r="AI150" s="396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</row>
    <row r="151" spans="1:45" ht="15.75" thickBot="1" x14ac:dyDescent="0.25">
      <c r="A151" s="370">
        <f>ROW()</f>
        <v>151</v>
      </c>
      <c r="B151" s="87" t="s">
        <v>244</v>
      </c>
      <c r="C151" s="90" t="s">
        <v>250</v>
      </c>
      <c r="D151" s="403"/>
      <c r="E151" s="404"/>
      <c r="F151" s="399" t="s">
        <v>249</v>
      </c>
      <c r="G151" s="405" t="str">
        <f>IF(ISERROR(F150-F151),"-",F150-F151)</f>
        <v>-</v>
      </c>
      <c r="H151" s="403"/>
      <c r="I151" s="404"/>
      <c r="J151" s="399" t="s">
        <v>249</v>
      </c>
      <c r="K151" s="405" t="str">
        <f>IF(ISERROR(J150-J151),"-",J150-J151)</f>
        <v>-</v>
      </c>
      <c r="L151" s="403"/>
      <c r="M151" s="404"/>
      <c r="N151" s="399" t="s">
        <v>249</v>
      </c>
      <c r="O151" s="405" t="str">
        <f>IF(ISERROR(N150-N151),"-",N150-N151)</f>
        <v>-</v>
      </c>
      <c r="P151" s="403"/>
      <c r="Q151" s="404"/>
      <c r="R151" s="399" t="s">
        <v>249</v>
      </c>
      <c r="S151" s="405" t="str">
        <f>IF(ISERROR(R150-R151),"-",R150-R151)</f>
        <v>-</v>
      </c>
      <c r="T151" s="403"/>
      <c r="U151" s="404"/>
      <c r="V151" s="399" t="s">
        <v>249</v>
      </c>
      <c r="W151" s="405" t="str">
        <f>IF(ISERROR(V150-V151),"-",V150-V151)</f>
        <v>-</v>
      </c>
      <c r="X151" s="403"/>
      <c r="Y151" s="404"/>
      <c r="Z151" s="460" t="s">
        <v>249</v>
      </c>
      <c r="AA151" s="405" t="str">
        <f>IF(ISERROR(Z150-Z151),"-",Z150-Z151)</f>
        <v>-</v>
      </c>
      <c r="AB151" s="401"/>
      <c r="AC151" s="401"/>
      <c r="AD151" s="459"/>
      <c r="AE151" s="401"/>
      <c r="AF151" s="401"/>
      <c r="AG151" s="395"/>
      <c r="AH151" s="396"/>
      <c r="AI151" s="396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</row>
    <row r="152" spans="1:45" x14ac:dyDescent="0.2">
      <c r="AB152" s="458"/>
      <c r="AC152" s="458"/>
      <c r="AD152" s="458"/>
      <c r="AE152" s="458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</row>
    <row r="153" spans="1:45" x14ac:dyDescent="0.2">
      <c r="A153" s="474" t="s">
        <v>485</v>
      </c>
      <c r="AB153" s="458"/>
      <c r="AC153" s="458"/>
      <c r="AD153" s="458"/>
      <c r="AE153" s="458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</row>
    <row r="154" spans="1:45" x14ac:dyDescent="0.2">
      <c r="AB154" s="458"/>
      <c r="AC154" s="458"/>
      <c r="AD154" s="458"/>
      <c r="AE154" s="458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</row>
    <row r="155" spans="1:45" x14ac:dyDescent="0.2"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</row>
    <row r="156" spans="1:45" x14ac:dyDescent="0.2"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</sheetData>
  <sheetProtection formatCells="0" formatColumns="0" formatRows="0" insertColumns="0"/>
  <mergeCells count="32">
    <mergeCell ref="AH5:AJ8"/>
    <mergeCell ref="X8:AA8"/>
    <mergeCell ref="L8:O8"/>
    <mergeCell ref="P8:S8"/>
    <mergeCell ref="D5:G5"/>
    <mergeCell ref="D8:G8"/>
    <mergeCell ref="D7:G7"/>
    <mergeCell ref="H7:K7"/>
    <mergeCell ref="H8:K8"/>
    <mergeCell ref="AE5:AG8"/>
    <mergeCell ref="T5:W5"/>
    <mergeCell ref="T6:W6"/>
    <mergeCell ref="X5:AA5"/>
    <mergeCell ref="X6:AA6"/>
    <mergeCell ref="D6:G6"/>
    <mergeCell ref="H5:K5"/>
    <mergeCell ref="AQ5:AS8"/>
    <mergeCell ref="AN5:AP8"/>
    <mergeCell ref="AK5:AM8"/>
    <mergeCell ref="A4:A10"/>
    <mergeCell ref="AB5:AD8"/>
    <mergeCell ref="P7:S7"/>
    <mergeCell ref="T7:W7"/>
    <mergeCell ref="X7:AA7"/>
    <mergeCell ref="T8:W8"/>
    <mergeCell ref="L7:O7"/>
    <mergeCell ref="B4:B10"/>
    <mergeCell ref="H6:K6"/>
    <mergeCell ref="L5:O5"/>
    <mergeCell ref="L6:O6"/>
    <mergeCell ref="P5:S5"/>
    <mergeCell ref="P6:S6"/>
  </mergeCells>
  <phoneticPr fontId="7" type="noConversion"/>
  <pageMargins left="0.39370078740157483" right="0.39370078740157483" top="0.39370078740157483" bottom="0.39370078740157483" header="0.19685039370078741" footer="0.19685039370078741"/>
  <pageSetup paperSize="8" scale="45" fitToWidth="0" fitToHeight="2" orientation="landscape" r:id="rId1"/>
  <headerFooter alignWithMargins="0">
    <oddHeader>&amp;L&amp;8EHB Kostenschlüsselung&amp;C&amp;"Arial,Fett"&amp;8BAB - 2. Schlüsselung</oddHeader>
    <oddFooter>&amp;L&amp;8&amp;P/&amp;N&amp;R&amp;8&amp;A -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T119"/>
  <sheetViews>
    <sheetView zoomScaleNormal="100" zoomScaleSheetLayoutView="85" workbookViewId="0">
      <pane xSplit="3" ySplit="10" topLeftCell="D11" activePane="bottomRight" state="frozen"/>
      <selection activeCell="B15" sqref="B15"/>
      <selection pane="topRight" activeCell="B15" sqref="B15"/>
      <selection pane="bottomLeft" activeCell="B15" sqref="B15"/>
      <selection pane="bottomRight" activeCell="D13" sqref="D13"/>
    </sheetView>
  </sheetViews>
  <sheetFormatPr baseColWidth="10" defaultRowHeight="15" outlineLevelCol="1" x14ac:dyDescent="0.2"/>
  <cols>
    <col min="1" max="1" width="8.33203125" style="30" customWidth="1"/>
    <col min="2" max="2" width="8.33203125" style="24" customWidth="1"/>
    <col min="3" max="3" width="40.77734375" style="24" customWidth="1"/>
    <col min="4" max="5" width="15.77734375" style="325" customWidth="1" outlineLevel="1"/>
    <col min="6" max="6" width="15.77734375" style="366" customWidth="1"/>
    <col min="7" max="8" width="15.77734375" style="325" customWidth="1" outlineLevel="1"/>
    <col min="9" max="9" width="15.77734375" style="366" customWidth="1"/>
    <col min="10" max="11" width="15.77734375" style="325" customWidth="1" outlineLevel="1"/>
    <col min="12" max="12" width="15.77734375" style="366" customWidth="1"/>
    <col min="13" max="14" width="15.77734375" style="325" customWidth="1" outlineLevel="1"/>
    <col min="15" max="15" width="15.77734375" style="366" customWidth="1"/>
    <col min="16" max="17" width="15.77734375" style="325" customWidth="1" outlineLevel="1"/>
    <col min="18" max="18" width="15.77734375" style="366" customWidth="1"/>
    <col min="19" max="20" width="15.77734375" style="325" customWidth="1" outlineLevel="1"/>
    <col min="21" max="21" width="15.77734375" style="366" customWidth="1"/>
    <col min="22" max="24" width="20.77734375" style="367" customWidth="1"/>
    <col min="25" max="32" width="20.77734375" style="367" customWidth="1" outlineLevel="1"/>
    <col min="33" max="16384" width="11.5546875" style="23"/>
  </cols>
  <sheetData>
    <row r="1" spans="1:46" s="29" customFormat="1" ht="18" customHeight="1" x14ac:dyDescent="0.25">
      <c r="A1" s="31" t="s">
        <v>395</v>
      </c>
      <c r="B1" s="28"/>
      <c r="C1" s="28"/>
      <c r="D1" s="322"/>
      <c r="E1" s="322"/>
      <c r="F1" s="323"/>
      <c r="G1" s="322"/>
      <c r="H1" s="322"/>
      <c r="I1" s="323"/>
      <c r="J1" s="322"/>
      <c r="K1" s="322"/>
      <c r="L1" s="323"/>
      <c r="M1" s="322"/>
      <c r="N1" s="322"/>
      <c r="O1" s="323"/>
      <c r="P1" s="322"/>
      <c r="Q1" s="322"/>
      <c r="R1" s="323"/>
      <c r="S1" s="322"/>
      <c r="T1" s="322"/>
      <c r="U1" s="323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46" s="29" customFormat="1" ht="15.75" customHeight="1" x14ac:dyDescent="0.25">
      <c r="A2" s="69"/>
      <c r="B2" s="28"/>
      <c r="C2" s="28"/>
      <c r="D2" s="322"/>
      <c r="E2" s="322"/>
      <c r="F2" s="323"/>
      <c r="G2" s="322"/>
      <c r="H2" s="322"/>
      <c r="I2" s="323"/>
      <c r="J2" s="322"/>
      <c r="K2" s="322"/>
      <c r="L2" s="323"/>
      <c r="M2" s="322"/>
      <c r="N2" s="322"/>
      <c r="O2" s="323"/>
      <c r="P2" s="322"/>
      <c r="Q2" s="322"/>
      <c r="R2" s="323"/>
      <c r="S2" s="322"/>
      <c r="T2" s="322"/>
      <c r="U2" s="323"/>
      <c r="V2" s="324"/>
      <c r="W2" s="324"/>
      <c r="X2" s="324"/>
      <c r="Y2" s="327"/>
      <c r="Z2" s="327"/>
      <c r="AA2" s="327"/>
      <c r="AB2" s="327"/>
      <c r="AC2" s="327"/>
      <c r="AD2" s="327"/>
      <c r="AE2" s="327"/>
      <c r="AF2" s="327"/>
    </row>
    <row r="3" spans="1:46" s="539" customFormat="1" ht="15.75" customHeight="1" thickBot="1" x14ac:dyDescent="0.25">
      <c r="A3" s="538"/>
      <c r="C3" s="538"/>
      <c r="D3" s="540" t="str">
        <f>CONCATENATE(D7," - direkt")</f>
        <v xml:space="preserve"> - direkt</v>
      </c>
      <c r="E3" s="540" t="str">
        <f>CONCATENATE(D7," - indirekt")</f>
        <v xml:space="preserve"> - indirekt</v>
      </c>
      <c r="F3" s="537" t="str">
        <f>CONCATENATE(D7," - Summe")</f>
        <v xml:space="preserve"> - Summe</v>
      </c>
      <c r="G3" s="540" t="str">
        <f>CONCATENATE(G7," - direkt")</f>
        <v xml:space="preserve"> - direkt</v>
      </c>
      <c r="H3" s="540" t="str">
        <f>CONCATENATE(G7," - indirekt")</f>
        <v xml:space="preserve"> - indirekt</v>
      </c>
      <c r="I3" s="537" t="str">
        <f>CONCATENATE(G7," - Summe")</f>
        <v xml:space="preserve"> - Summe</v>
      </c>
      <c r="J3" s="540" t="str">
        <f>CONCATENATE(J7," - direkt")</f>
        <v xml:space="preserve"> - direkt</v>
      </c>
      <c r="K3" s="540" t="str">
        <f>CONCATENATE(J7," - indirekt")</f>
        <v xml:space="preserve"> - indirekt</v>
      </c>
      <c r="L3" s="537" t="str">
        <f>CONCATENATE(J7," - Summe")</f>
        <v xml:space="preserve"> - Summe</v>
      </c>
      <c r="M3" s="540" t="str">
        <f>CONCATENATE(M7," - direkt")</f>
        <v xml:space="preserve"> - direkt</v>
      </c>
      <c r="N3" s="540" t="str">
        <f>CONCATENATE(M7," - indirekt")</f>
        <v xml:space="preserve"> - indirekt</v>
      </c>
      <c r="O3" s="537" t="str">
        <f>CONCATENATE(M7," - Summe")</f>
        <v xml:space="preserve"> - Summe</v>
      </c>
      <c r="P3" s="540" t="str">
        <f>CONCATENATE(P7," - direkt")</f>
        <v xml:space="preserve"> - direkt</v>
      </c>
      <c r="Q3" s="540" t="str">
        <f>CONCATENATE(P7," - indirekt")</f>
        <v xml:space="preserve"> - indirekt</v>
      </c>
      <c r="R3" s="537" t="str">
        <f>CONCATENATE(P7," - Summe")</f>
        <v xml:space="preserve"> - Summe</v>
      </c>
      <c r="S3" s="540" t="str">
        <f>CONCATENATE(S7," - direkt")</f>
        <v xml:space="preserve"> - direkt</v>
      </c>
      <c r="T3" s="540" t="str">
        <f>CONCATENATE(S7," - indirekt")</f>
        <v xml:space="preserve"> - indirekt</v>
      </c>
      <c r="U3" s="537" t="str">
        <f>CONCATENATE(S7," - Summe")</f>
        <v xml:space="preserve"> - Summe</v>
      </c>
      <c r="V3" s="541"/>
      <c r="W3" s="541"/>
      <c r="X3" s="541"/>
      <c r="Y3" s="542"/>
      <c r="Z3" s="542"/>
      <c r="AA3" s="542"/>
      <c r="AB3" s="542"/>
      <c r="AC3" s="542"/>
      <c r="AD3" s="542"/>
      <c r="AE3" s="542"/>
      <c r="AF3" s="542"/>
    </row>
    <row r="4" spans="1:46" ht="18" customHeight="1" thickBot="1" x14ac:dyDescent="0.25">
      <c r="A4" s="615" t="s">
        <v>46</v>
      </c>
      <c r="B4" s="628" t="s">
        <v>47</v>
      </c>
      <c r="C4" s="38" t="s">
        <v>54</v>
      </c>
      <c r="D4" s="328" t="str">
        <f t="shared" ref="D4:AF4" si="0">IF(COLUMN(D1)&gt;26,CHAR(INT((COLUMN(D1)-1)/26)+64),"")&amp;CHAR(MOD(COLUMN(D1)-1,26)+65)</f>
        <v>D</v>
      </c>
      <c r="E4" s="329" t="str">
        <f t="shared" si="0"/>
        <v>E</v>
      </c>
      <c r="F4" s="330" t="str">
        <f t="shared" si="0"/>
        <v>F</v>
      </c>
      <c r="G4" s="328" t="str">
        <f t="shared" si="0"/>
        <v>G</v>
      </c>
      <c r="H4" s="329" t="str">
        <f t="shared" si="0"/>
        <v>H</v>
      </c>
      <c r="I4" s="330" t="str">
        <f t="shared" si="0"/>
        <v>I</v>
      </c>
      <c r="J4" s="328" t="str">
        <f t="shared" si="0"/>
        <v>J</v>
      </c>
      <c r="K4" s="329" t="str">
        <f t="shared" si="0"/>
        <v>K</v>
      </c>
      <c r="L4" s="330" t="str">
        <f t="shared" si="0"/>
        <v>L</v>
      </c>
      <c r="M4" s="328" t="str">
        <f t="shared" si="0"/>
        <v>M</v>
      </c>
      <c r="N4" s="329" t="str">
        <f t="shared" si="0"/>
        <v>N</v>
      </c>
      <c r="O4" s="330" t="str">
        <f t="shared" si="0"/>
        <v>O</v>
      </c>
      <c r="P4" s="328" t="str">
        <f t="shared" si="0"/>
        <v>P</v>
      </c>
      <c r="Q4" s="329" t="str">
        <f t="shared" si="0"/>
        <v>Q</v>
      </c>
      <c r="R4" s="330" t="str">
        <f t="shared" si="0"/>
        <v>R</v>
      </c>
      <c r="S4" s="506" t="str">
        <f t="shared" si="0"/>
        <v>S</v>
      </c>
      <c r="T4" s="332" t="str">
        <f t="shared" si="0"/>
        <v>T</v>
      </c>
      <c r="U4" s="333" t="str">
        <f t="shared" si="0"/>
        <v>U</v>
      </c>
      <c r="V4" s="331" t="str">
        <f t="shared" si="0"/>
        <v>V</v>
      </c>
      <c r="W4" s="332" t="str">
        <f t="shared" si="0"/>
        <v>W</v>
      </c>
      <c r="X4" s="333" t="str">
        <f t="shared" si="0"/>
        <v>X</v>
      </c>
      <c r="Y4" s="506" t="str">
        <f t="shared" si="0"/>
        <v>Y</v>
      </c>
      <c r="Z4" s="333" t="str">
        <f t="shared" si="0"/>
        <v>Z</v>
      </c>
      <c r="AA4" s="516" t="str">
        <f t="shared" si="0"/>
        <v>AA</v>
      </c>
      <c r="AB4" s="515" t="str">
        <f t="shared" si="0"/>
        <v>AB</v>
      </c>
      <c r="AC4" s="333" t="str">
        <f t="shared" si="0"/>
        <v>AC</v>
      </c>
      <c r="AD4" s="519" t="str">
        <f t="shared" si="0"/>
        <v>AD</v>
      </c>
      <c r="AE4" s="329" t="str">
        <f t="shared" si="0"/>
        <v>AE</v>
      </c>
      <c r="AF4" s="330" t="str">
        <f t="shared" si="0"/>
        <v>AF</v>
      </c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6" ht="18" customHeight="1" x14ac:dyDescent="0.2">
      <c r="A5" s="616"/>
      <c r="B5" s="629"/>
      <c r="C5" s="39" t="s">
        <v>43</v>
      </c>
      <c r="D5" s="624"/>
      <c r="E5" s="625"/>
      <c r="F5" s="634"/>
      <c r="G5" s="624"/>
      <c r="H5" s="625"/>
      <c r="I5" s="634"/>
      <c r="J5" s="624"/>
      <c r="K5" s="625"/>
      <c r="L5" s="634"/>
      <c r="M5" s="684"/>
      <c r="N5" s="685"/>
      <c r="O5" s="686"/>
      <c r="P5" s="684"/>
      <c r="Q5" s="685"/>
      <c r="R5" s="686"/>
      <c r="S5" s="684"/>
      <c r="T5" s="685"/>
      <c r="U5" s="686"/>
      <c r="V5" s="635" t="s">
        <v>53</v>
      </c>
      <c r="W5" s="607"/>
      <c r="X5" s="608"/>
      <c r="Y5" s="606" t="s">
        <v>490</v>
      </c>
      <c r="Z5" s="608"/>
      <c r="AA5" s="606" t="s">
        <v>492</v>
      </c>
      <c r="AB5" s="607"/>
      <c r="AC5" s="608"/>
      <c r="AD5" s="606" t="s">
        <v>493</v>
      </c>
      <c r="AE5" s="607"/>
      <c r="AF5" s="608"/>
    </row>
    <row r="6" spans="1:46" ht="18" customHeight="1" x14ac:dyDescent="0.2">
      <c r="A6" s="616"/>
      <c r="B6" s="629"/>
      <c r="C6" s="39" t="s">
        <v>487</v>
      </c>
      <c r="D6" s="624"/>
      <c r="E6" s="625"/>
      <c r="F6" s="634"/>
      <c r="G6" s="624"/>
      <c r="H6" s="625"/>
      <c r="I6" s="634"/>
      <c r="J6" s="624"/>
      <c r="K6" s="625"/>
      <c r="L6" s="634"/>
      <c r="M6" s="667"/>
      <c r="N6" s="668"/>
      <c r="O6" s="669"/>
      <c r="P6" s="667"/>
      <c r="Q6" s="668"/>
      <c r="R6" s="669"/>
      <c r="S6" s="667"/>
      <c r="T6" s="668"/>
      <c r="U6" s="669"/>
      <c r="V6" s="609"/>
      <c r="W6" s="610"/>
      <c r="X6" s="611"/>
      <c r="Y6" s="609"/>
      <c r="Z6" s="611"/>
      <c r="AA6" s="609"/>
      <c r="AB6" s="610"/>
      <c r="AC6" s="611"/>
      <c r="AD6" s="609"/>
      <c r="AE6" s="610"/>
      <c r="AF6" s="611"/>
    </row>
    <row r="7" spans="1:46" ht="18" customHeight="1" x14ac:dyDescent="0.2">
      <c r="A7" s="616"/>
      <c r="B7" s="629"/>
      <c r="C7" s="39" t="s">
        <v>484</v>
      </c>
      <c r="D7" s="624"/>
      <c r="E7" s="625"/>
      <c r="F7" s="634"/>
      <c r="G7" s="624"/>
      <c r="H7" s="625"/>
      <c r="I7" s="634"/>
      <c r="J7" s="624"/>
      <c r="K7" s="625"/>
      <c r="L7" s="634"/>
      <c r="M7" s="667"/>
      <c r="N7" s="668"/>
      <c r="O7" s="669"/>
      <c r="P7" s="667"/>
      <c r="Q7" s="668"/>
      <c r="R7" s="669"/>
      <c r="S7" s="667"/>
      <c r="T7" s="668"/>
      <c r="U7" s="669"/>
      <c r="V7" s="609"/>
      <c r="W7" s="610"/>
      <c r="X7" s="611"/>
      <c r="Y7" s="609"/>
      <c r="Z7" s="611"/>
      <c r="AA7" s="609"/>
      <c r="AB7" s="610"/>
      <c r="AC7" s="611"/>
      <c r="AD7" s="609"/>
      <c r="AE7" s="610"/>
      <c r="AF7" s="611"/>
    </row>
    <row r="8" spans="1:46" s="25" customFormat="1" ht="36" customHeight="1" thickBot="1" x14ac:dyDescent="0.25">
      <c r="A8" s="616"/>
      <c r="B8" s="629"/>
      <c r="C8" s="37" t="s">
        <v>3</v>
      </c>
      <c r="D8" s="681"/>
      <c r="E8" s="682"/>
      <c r="F8" s="683"/>
      <c r="G8" s="681"/>
      <c r="H8" s="682"/>
      <c r="I8" s="683"/>
      <c r="J8" s="681"/>
      <c r="K8" s="682"/>
      <c r="L8" s="683"/>
      <c r="M8" s="681"/>
      <c r="N8" s="682"/>
      <c r="O8" s="683"/>
      <c r="P8" s="681"/>
      <c r="Q8" s="682"/>
      <c r="R8" s="683"/>
      <c r="S8" s="681" t="s">
        <v>59</v>
      </c>
      <c r="T8" s="682"/>
      <c r="U8" s="683"/>
      <c r="V8" s="612"/>
      <c r="W8" s="613"/>
      <c r="X8" s="614"/>
      <c r="Y8" s="612"/>
      <c r="Z8" s="614"/>
      <c r="AA8" s="612"/>
      <c r="AB8" s="613"/>
      <c r="AC8" s="614"/>
      <c r="AD8" s="612"/>
      <c r="AE8" s="613"/>
      <c r="AF8" s="614"/>
    </row>
    <row r="9" spans="1:46" s="25" customFormat="1" ht="36" customHeight="1" x14ac:dyDescent="0.2">
      <c r="A9" s="616"/>
      <c r="B9" s="629"/>
      <c r="C9" s="110"/>
      <c r="D9" s="334" t="s">
        <v>52</v>
      </c>
      <c r="E9" s="335" t="s">
        <v>72</v>
      </c>
      <c r="F9" s="336" t="s">
        <v>8</v>
      </c>
      <c r="G9" s="334" t="s">
        <v>52</v>
      </c>
      <c r="H9" s="335" t="s">
        <v>72</v>
      </c>
      <c r="I9" s="336" t="s">
        <v>8</v>
      </c>
      <c r="J9" s="334" t="s">
        <v>52</v>
      </c>
      <c r="K9" s="335" t="s">
        <v>72</v>
      </c>
      <c r="L9" s="336" t="s">
        <v>8</v>
      </c>
      <c r="M9" s="334" t="s">
        <v>52</v>
      </c>
      <c r="N9" s="335" t="s">
        <v>72</v>
      </c>
      <c r="O9" s="336" t="s">
        <v>8</v>
      </c>
      <c r="P9" s="334" t="s">
        <v>52</v>
      </c>
      <c r="Q9" s="335" t="s">
        <v>72</v>
      </c>
      <c r="R9" s="336" t="s">
        <v>8</v>
      </c>
      <c r="S9" s="475" t="s">
        <v>52</v>
      </c>
      <c r="T9" s="476" t="s">
        <v>72</v>
      </c>
      <c r="U9" s="477" t="s">
        <v>8</v>
      </c>
      <c r="V9" s="338" t="s">
        <v>8</v>
      </c>
      <c r="W9" s="339" t="s">
        <v>358</v>
      </c>
      <c r="X9" s="340" t="s">
        <v>50</v>
      </c>
      <c r="Y9" s="472" t="s">
        <v>52</v>
      </c>
      <c r="Z9" s="340" t="s">
        <v>72</v>
      </c>
      <c r="AA9" s="472" t="s">
        <v>52</v>
      </c>
      <c r="AB9" s="473" t="s">
        <v>72</v>
      </c>
      <c r="AC9" s="340" t="s">
        <v>8</v>
      </c>
      <c r="AD9" s="505" t="s">
        <v>52</v>
      </c>
      <c r="AE9" s="339" t="s">
        <v>72</v>
      </c>
      <c r="AF9" s="340" t="s">
        <v>8</v>
      </c>
    </row>
    <row r="10" spans="1:46" s="26" customFormat="1" ht="18" customHeight="1" thickBot="1" x14ac:dyDescent="0.25">
      <c r="A10" s="617"/>
      <c r="B10" s="630"/>
      <c r="C10" s="111" t="s">
        <v>48</v>
      </c>
      <c r="D10" s="341" t="s">
        <v>49</v>
      </c>
      <c r="E10" s="342" t="s">
        <v>49</v>
      </c>
      <c r="F10" s="343" t="s">
        <v>49</v>
      </c>
      <c r="G10" s="341" t="s">
        <v>49</v>
      </c>
      <c r="H10" s="342" t="s">
        <v>49</v>
      </c>
      <c r="I10" s="343" t="s">
        <v>49</v>
      </c>
      <c r="J10" s="341" t="s">
        <v>49</v>
      </c>
      <c r="K10" s="342" t="s">
        <v>49</v>
      </c>
      <c r="L10" s="343" t="s">
        <v>49</v>
      </c>
      <c r="M10" s="345" t="s">
        <v>49</v>
      </c>
      <c r="N10" s="346" t="s">
        <v>49</v>
      </c>
      <c r="O10" s="347" t="s">
        <v>49</v>
      </c>
      <c r="P10" s="345" t="s">
        <v>49</v>
      </c>
      <c r="Q10" s="346" t="s">
        <v>49</v>
      </c>
      <c r="R10" s="347" t="s">
        <v>49</v>
      </c>
      <c r="S10" s="345" t="s">
        <v>49</v>
      </c>
      <c r="T10" s="346" t="s">
        <v>49</v>
      </c>
      <c r="U10" s="347" t="s">
        <v>49</v>
      </c>
      <c r="V10" s="345" t="s">
        <v>49</v>
      </c>
      <c r="W10" s="346" t="s">
        <v>49</v>
      </c>
      <c r="X10" s="347" t="s">
        <v>49</v>
      </c>
      <c r="Y10" s="341" t="s">
        <v>49</v>
      </c>
      <c r="Z10" s="343" t="s">
        <v>49</v>
      </c>
      <c r="AA10" s="517" t="s">
        <v>49</v>
      </c>
      <c r="AB10" s="344" t="s">
        <v>49</v>
      </c>
      <c r="AC10" s="343" t="s">
        <v>49</v>
      </c>
      <c r="AD10" s="548" t="s">
        <v>49</v>
      </c>
      <c r="AE10" s="342" t="s">
        <v>49</v>
      </c>
      <c r="AF10" s="343" t="s">
        <v>49</v>
      </c>
    </row>
    <row r="11" spans="1:46" s="559" customFormat="1" ht="15.75" x14ac:dyDescent="0.25">
      <c r="A11" s="91">
        <f>ROW()</f>
        <v>11</v>
      </c>
      <c r="B11" s="92" t="s">
        <v>15</v>
      </c>
      <c r="C11" s="104" t="s">
        <v>251</v>
      </c>
      <c r="D11" s="432">
        <f t="shared" ref="D11:X11" si="1">D12+D17+D22</f>
        <v>0</v>
      </c>
      <c r="E11" s="433">
        <f t="shared" si="1"/>
        <v>0</v>
      </c>
      <c r="F11" s="434">
        <f t="shared" si="1"/>
        <v>0</v>
      </c>
      <c r="G11" s="432">
        <f t="shared" si="1"/>
        <v>0</v>
      </c>
      <c r="H11" s="433">
        <f t="shared" si="1"/>
        <v>0</v>
      </c>
      <c r="I11" s="434">
        <f t="shared" si="1"/>
        <v>0</v>
      </c>
      <c r="J11" s="432">
        <f t="shared" si="1"/>
        <v>0</v>
      </c>
      <c r="K11" s="433">
        <f t="shared" si="1"/>
        <v>0</v>
      </c>
      <c r="L11" s="434">
        <f t="shared" si="1"/>
        <v>0</v>
      </c>
      <c r="M11" s="447">
        <f t="shared" si="1"/>
        <v>0</v>
      </c>
      <c r="N11" s="448">
        <f t="shared" si="1"/>
        <v>0</v>
      </c>
      <c r="O11" s="449">
        <f t="shared" si="1"/>
        <v>0</v>
      </c>
      <c r="P11" s="447">
        <f t="shared" si="1"/>
        <v>0</v>
      </c>
      <c r="Q11" s="448">
        <f t="shared" si="1"/>
        <v>0</v>
      </c>
      <c r="R11" s="449">
        <f t="shared" si="1"/>
        <v>0</v>
      </c>
      <c r="S11" s="447">
        <f t="shared" si="1"/>
        <v>0</v>
      </c>
      <c r="T11" s="448">
        <f t="shared" si="1"/>
        <v>0</v>
      </c>
      <c r="U11" s="449">
        <f t="shared" si="1"/>
        <v>0</v>
      </c>
      <c r="V11" s="435">
        <f t="shared" si="1"/>
        <v>0</v>
      </c>
      <c r="W11" s="436">
        <f t="shared" si="1"/>
        <v>0</v>
      </c>
      <c r="X11" s="546">
        <f t="shared" si="1"/>
        <v>0</v>
      </c>
      <c r="Y11" s="351">
        <f t="shared" ref="Y11:AF11" si="2">Y12+Y17+Y22</f>
        <v>0</v>
      </c>
      <c r="Z11" s="547">
        <f t="shared" si="2"/>
        <v>0</v>
      </c>
      <c r="AA11" s="518">
        <f t="shared" si="2"/>
        <v>0</v>
      </c>
      <c r="AB11" s="373">
        <f t="shared" si="2"/>
        <v>0</v>
      </c>
      <c r="AC11" s="374">
        <f t="shared" si="2"/>
        <v>0</v>
      </c>
      <c r="AD11" s="518">
        <f t="shared" si="2"/>
        <v>0</v>
      </c>
      <c r="AE11" s="373">
        <f t="shared" si="2"/>
        <v>0</v>
      </c>
      <c r="AF11" s="350">
        <f t="shared" si="2"/>
        <v>0</v>
      </c>
    </row>
    <row r="12" spans="1:46" s="559" customFormat="1" ht="15.75" x14ac:dyDescent="0.25">
      <c r="A12" s="91">
        <f>ROW()</f>
        <v>12</v>
      </c>
      <c r="B12" s="94" t="s">
        <v>16</v>
      </c>
      <c r="C12" s="105" t="s">
        <v>252</v>
      </c>
      <c r="D12" s="430">
        <f t="shared" ref="D12:X12" si="3">SUM(D13:D16)</f>
        <v>0</v>
      </c>
      <c r="E12" s="425">
        <f t="shared" si="3"/>
        <v>0</v>
      </c>
      <c r="F12" s="422">
        <f t="shared" si="3"/>
        <v>0</v>
      </c>
      <c r="G12" s="430">
        <f t="shared" si="3"/>
        <v>0</v>
      </c>
      <c r="H12" s="425">
        <f t="shared" si="3"/>
        <v>0</v>
      </c>
      <c r="I12" s="422">
        <f t="shared" si="3"/>
        <v>0</v>
      </c>
      <c r="J12" s="430">
        <f t="shared" si="3"/>
        <v>0</v>
      </c>
      <c r="K12" s="425">
        <f t="shared" si="3"/>
        <v>0</v>
      </c>
      <c r="L12" s="422">
        <f t="shared" si="3"/>
        <v>0</v>
      </c>
      <c r="M12" s="430">
        <f t="shared" si="3"/>
        <v>0</v>
      </c>
      <c r="N12" s="425">
        <f t="shared" si="3"/>
        <v>0</v>
      </c>
      <c r="O12" s="422">
        <f t="shared" si="3"/>
        <v>0</v>
      </c>
      <c r="P12" s="430">
        <f t="shared" si="3"/>
        <v>0</v>
      </c>
      <c r="Q12" s="425">
        <f t="shared" si="3"/>
        <v>0</v>
      </c>
      <c r="R12" s="422">
        <f t="shared" si="3"/>
        <v>0</v>
      </c>
      <c r="S12" s="430">
        <f t="shared" si="3"/>
        <v>0</v>
      </c>
      <c r="T12" s="425">
        <f t="shared" si="3"/>
        <v>0</v>
      </c>
      <c r="U12" s="422">
        <f t="shared" si="3"/>
        <v>0</v>
      </c>
      <c r="V12" s="430">
        <f t="shared" si="3"/>
        <v>0</v>
      </c>
      <c r="W12" s="425">
        <f t="shared" si="3"/>
        <v>0</v>
      </c>
      <c r="X12" s="451">
        <f t="shared" si="3"/>
        <v>0</v>
      </c>
      <c r="Y12" s="321">
        <f t="shared" ref="Y12:AF12" si="4">SUM(Y13:Y16)</f>
        <v>0</v>
      </c>
      <c r="Z12" s="562">
        <f t="shared" si="4"/>
        <v>0</v>
      </c>
      <c r="AA12" s="354">
        <f t="shared" si="4"/>
        <v>0</v>
      </c>
      <c r="AB12" s="355">
        <f t="shared" si="4"/>
        <v>0</v>
      </c>
      <c r="AC12" s="371">
        <f t="shared" si="4"/>
        <v>0</v>
      </c>
      <c r="AD12" s="354">
        <f t="shared" si="4"/>
        <v>0</v>
      </c>
      <c r="AE12" s="355">
        <f t="shared" si="4"/>
        <v>0</v>
      </c>
      <c r="AF12" s="319">
        <f t="shared" si="4"/>
        <v>0</v>
      </c>
    </row>
    <row r="13" spans="1:46" s="559" customFormat="1" ht="31.5" x14ac:dyDescent="0.25">
      <c r="A13" s="91">
        <f>ROW()</f>
        <v>13</v>
      </c>
      <c r="B13" s="92" t="s">
        <v>17</v>
      </c>
      <c r="C13" s="106" t="s">
        <v>253</v>
      </c>
      <c r="D13" s="428"/>
      <c r="E13" s="424"/>
      <c r="F13" s="422">
        <f>D13+E13</f>
        <v>0</v>
      </c>
      <c r="G13" s="428"/>
      <c r="H13" s="424"/>
      <c r="I13" s="422">
        <f>G13+H13</f>
        <v>0</v>
      </c>
      <c r="J13" s="428"/>
      <c r="K13" s="424"/>
      <c r="L13" s="422">
        <f>J13+K13</f>
        <v>0</v>
      </c>
      <c r="M13" s="428"/>
      <c r="N13" s="424"/>
      <c r="O13" s="422">
        <f>M13+N13</f>
        <v>0</v>
      </c>
      <c r="P13" s="428"/>
      <c r="Q13" s="424"/>
      <c r="R13" s="422">
        <f>P13+Q13</f>
        <v>0</v>
      </c>
      <c r="S13" s="428"/>
      <c r="T13" s="424"/>
      <c r="U13" s="422">
        <f>S13+T13</f>
        <v>0</v>
      </c>
      <c r="V13" s="430">
        <f>SUMIF($D$9:$U$9,"Summe",D13:U13)</f>
        <v>0</v>
      </c>
      <c r="W13" s="424"/>
      <c r="X13" s="451">
        <f>V13-W13</f>
        <v>0</v>
      </c>
      <c r="Y13" s="321">
        <f>SUMIF($D$9:$U$9,"direkte Zuordnung",D13:U13)</f>
        <v>0</v>
      </c>
      <c r="Z13" s="371">
        <f t="shared" ref="Z13" si="5">SUMIF($D$9:$U$9,"indirekte Zuordnung",D13:U13)</f>
        <v>0</v>
      </c>
      <c r="AA13" s="354">
        <f>SUMIF($D$3:$U$3,"Stromnetz - direkt",D13:U13)</f>
        <v>0</v>
      </c>
      <c r="AB13" s="355">
        <f>SUMIF($D$3:$U$3,"Stromnetz - indirekt",D13:U13)</f>
        <v>0</v>
      </c>
      <c r="AC13" s="371">
        <f>AA13+AB13</f>
        <v>0</v>
      </c>
      <c r="AD13" s="354">
        <f>SUMIF($D$3:$U$3,"Gasnetz - direkt",D13:U13)</f>
        <v>0</v>
      </c>
      <c r="AE13" s="355">
        <f>SUMIF($D$3:$U$3,"Gasnetz - indirekt",D13:U13)</f>
        <v>0</v>
      </c>
      <c r="AF13" s="319">
        <f>AD13+AE13</f>
        <v>0</v>
      </c>
    </row>
    <row r="14" spans="1:46" s="93" customFormat="1" ht="47.25" x14ac:dyDescent="0.2">
      <c r="A14" s="91">
        <f>ROW()</f>
        <v>14</v>
      </c>
      <c r="B14" s="92" t="s">
        <v>21</v>
      </c>
      <c r="C14" s="105" t="s">
        <v>32</v>
      </c>
      <c r="D14" s="428"/>
      <c r="E14" s="424"/>
      <c r="F14" s="422">
        <f>D14+E14</f>
        <v>0</v>
      </c>
      <c r="G14" s="428"/>
      <c r="H14" s="424"/>
      <c r="I14" s="422">
        <f>G14+H14</f>
        <v>0</v>
      </c>
      <c r="J14" s="428"/>
      <c r="K14" s="424"/>
      <c r="L14" s="422">
        <f>J14+K14</f>
        <v>0</v>
      </c>
      <c r="M14" s="428"/>
      <c r="N14" s="424"/>
      <c r="O14" s="422">
        <f>M14+N14</f>
        <v>0</v>
      </c>
      <c r="P14" s="428"/>
      <c r="Q14" s="424"/>
      <c r="R14" s="422">
        <f>P14+Q14</f>
        <v>0</v>
      </c>
      <c r="S14" s="428"/>
      <c r="T14" s="424"/>
      <c r="U14" s="422">
        <f>S14+T14</f>
        <v>0</v>
      </c>
      <c r="V14" s="430">
        <f t="shared" ref="V14:V16" si="6">SUMIF($D$9:$U$9,"Summe",D14:U14)</f>
        <v>0</v>
      </c>
      <c r="W14" s="424"/>
      <c r="X14" s="451">
        <f>V14-W14</f>
        <v>0</v>
      </c>
      <c r="Y14" s="430">
        <f t="shared" ref="Y14:Y16" si="7">SUMIF($D$9:$U$9,"direkte Zuordnung",D14:U14)</f>
        <v>0</v>
      </c>
      <c r="Z14" s="451">
        <f t="shared" ref="Z14:Z16" si="8">SUMIF($D$9:$U$9,"indirekte Zuordnung",D14:U14)</f>
        <v>0</v>
      </c>
      <c r="AA14" s="430">
        <f t="shared" ref="AA14:AA16" si="9">SUMIF($D$3:$U$3,"Stromnetz - direkt",D14:U14)</f>
        <v>0</v>
      </c>
      <c r="AB14" s="425">
        <f t="shared" ref="AB14:AB16" si="10">SUMIF($D$3:$U$3,"Stromnetz - indirekt",D14:U14)</f>
        <v>0</v>
      </c>
      <c r="AC14" s="451">
        <f t="shared" ref="AC14:AC16" si="11">AA14+AB14</f>
        <v>0</v>
      </c>
      <c r="AD14" s="430">
        <f t="shared" ref="AD14:AD16" si="12">SUMIF($D$3:$U$3,"Gasnetz - direkt",D14:U14)</f>
        <v>0</v>
      </c>
      <c r="AE14" s="425">
        <f t="shared" ref="AE14:AE16" si="13">SUMIF($D$3:$U$3,"Gasnetz - indirekt",D14:U14)</f>
        <v>0</v>
      </c>
      <c r="AF14" s="422">
        <f t="shared" ref="AF14:AF16" si="14">AD14+AE14</f>
        <v>0</v>
      </c>
    </row>
    <row r="15" spans="1:46" s="93" customFormat="1" ht="15.75" x14ac:dyDescent="0.2">
      <c r="A15" s="91">
        <f>ROW()</f>
        <v>15</v>
      </c>
      <c r="B15" s="92" t="s">
        <v>77</v>
      </c>
      <c r="C15" s="105" t="s">
        <v>254</v>
      </c>
      <c r="D15" s="428"/>
      <c r="E15" s="424"/>
      <c r="F15" s="422">
        <f>D15+E15</f>
        <v>0</v>
      </c>
      <c r="G15" s="428"/>
      <c r="H15" s="424"/>
      <c r="I15" s="422">
        <f>G15+H15</f>
        <v>0</v>
      </c>
      <c r="J15" s="428"/>
      <c r="K15" s="424"/>
      <c r="L15" s="422">
        <f>J15+K15</f>
        <v>0</v>
      </c>
      <c r="M15" s="428"/>
      <c r="N15" s="424"/>
      <c r="O15" s="422">
        <f>M15+N15</f>
        <v>0</v>
      </c>
      <c r="P15" s="428"/>
      <c r="Q15" s="424"/>
      <c r="R15" s="422">
        <f>P15+Q15</f>
        <v>0</v>
      </c>
      <c r="S15" s="428"/>
      <c r="T15" s="424"/>
      <c r="U15" s="422">
        <f>S15+T15</f>
        <v>0</v>
      </c>
      <c r="V15" s="430">
        <f t="shared" si="6"/>
        <v>0</v>
      </c>
      <c r="W15" s="424"/>
      <c r="X15" s="451">
        <f>V15-W15</f>
        <v>0</v>
      </c>
      <c r="Y15" s="430">
        <f t="shared" si="7"/>
        <v>0</v>
      </c>
      <c r="Z15" s="451">
        <f t="shared" si="8"/>
        <v>0</v>
      </c>
      <c r="AA15" s="430">
        <f t="shared" si="9"/>
        <v>0</v>
      </c>
      <c r="AB15" s="425">
        <f t="shared" si="10"/>
        <v>0</v>
      </c>
      <c r="AC15" s="451">
        <f t="shared" si="11"/>
        <v>0</v>
      </c>
      <c r="AD15" s="430">
        <f t="shared" si="12"/>
        <v>0</v>
      </c>
      <c r="AE15" s="425">
        <f t="shared" si="13"/>
        <v>0</v>
      </c>
      <c r="AF15" s="422">
        <f t="shared" si="14"/>
        <v>0</v>
      </c>
    </row>
    <row r="16" spans="1:46" s="93" customFormat="1" ht="15.75" x14ac:dyDescent="0.2">
      <c r="A16" s="91">
        <f>ROW()</f>
        <v>16</v>
      </c>
      <c r="B16" s="92" t="s">
        <v>79</v>
      </c>
      <c r="C16" s="105" t="s">
        <v>255</v>
      </c>
      <c r="D16" s="428"/>
      <c r="E16" s="424"/>
      <c r="F16" s="422">
        <f>D16+E16</f>
        <v>0</v>
      </c>
      <c r="G16" s="428"/>
      <c r="H16" s="424"/>
      <c r="I16" s="422">
        <f>G16+H16</f>
        <v>0</v>
      </c>
      <c r="J16" s="428"/>
      <c r="K16" s="424"/>
      <c r="L16" s="422">
        <f>J16+K16</f>
        <v>0</v>
      </c>
      <c r="M16" s="428"/>
      <c r="N16" s="424"/>
      <c r="O16" s="422">
        <f>M16+N16</f>
        <v>0</v>
      </c>
      <c r="P16" s="428"/>
      <c r="Q16" s="424"/>
      <c r="R16" s="422">
        <f>P16+Q16</f>
        <v>0</v>
      </c>
      <c r="S16" s="428"/>
      <c r="T16" s="424"/>
      <c r="U16" s="422">
        <f>S16+T16</f>
        <v>0</v>
      </c>
      <c r="V16" s="430">
        <f t="shared" si="6"/>
        <v>0</v>
      </c>
      <c r="W16" s="424"/>
      <c r="X16" s="451">
        <f>V16-W16</f>
        <v>0</v>
      </c>
      <c r="Y16" s="430">
        <f t="shared" si="7"/>
        <v>0</v>
      </c>
      <c r="Z16" s="451">
        <f t="shared" si="8"/>
        <v>0</v>
      </c>
      <c r="AA16" s="430">
        <f t="shared" si="9"/>
        <v>0</v>
      </c>
      <c r="AB16" s="425">
        <f t="shared" si="10"/>
        <v>0</v>
      </c>
      <c r="AC16" s="451">
        <f t="shared" si="11"/>
        <v>0</v>
      </c>
      <c r="AD16" s="430">
        <f t="shared" si="12"/>
        <v>0</v>
      </c>
      <c r="AE16" s="425">
        <f t="shared" si="13"/>
        <v>0</v>
      </c>
      <c r="AF16" s="422">
        <f t="shared" si="14"/>
        <v>0</v>
      </c>
    </row>
    <row r="17" spans="1:32" s="93" customFormat="1" ht="15.75" x14ac:dyDescent="0.2">
      <c r="A17" s="91">
        <f>ROW()</f>
        <v>17</v>
      </c>
      <c r="B17" s="94" t="s">
        <v>25</v>
      </c>
      <c r="C17" s="105" t="s">
        <v>256</v>
      </c>
      <c r="D17" s="437">
        <f t="shared" ref="D17:X17" si="15">SUM(D18:D21)</f>
        <v>0</v>
      </c>
      <c r="E17" s="438">
        <f t="shared" si="15"/>
        <v>0</v>
      </c>
      <c r="F17" s="422">
        <f t="shared" si="15"/>
        <v>0</v>
      </c>
      <c r="G17" s="437">
        <f t="shared" si="15"/>
        <v>0</v>
      </c>
      <c r="H17" s="438">
        <f t="shared" si="15"/>
        <v>0</v>
      </c>
      <c r="I17" s="422">
        <f t="shared" si="15"/>
        <v>0</v>
      </c>
      <c r="J17" s="437">
        <f t="shared" si="15"/>
        <v>0</v>
      </c>
      <c r="K17" s="438">
        <f t="shared" si="15"/>
        <v>0</v>
      </c>
      <c r="L17" s="422">
        <f t="shared" si="15"/>
        <v>0</v>
      </c>
      <c r="M17" s="437">
        <f t="shared" si="15"/>
        <v>0</v>
      </c>
      <c r="N17" s="438">
        <f t="shared" si="15"/>
        <v>0</v>
      </c>
      <c r="O17" s="422">
        <f t="shared" si="15"/>
        <v>0</v>
      </c>
      <c r="P17" s="437">
        <f t="shared" si="15"/>
        <v>0</v>
      </c>
      <c r="Q17" s="438">
        <f t="shared" si="15"/>
        <v>0</v>
      </c>
      <c r="R17" s="422">
        <f t="shared" si="15"/>
        <v>0</v>
      </c>
      <c r="S17" s="437">
        <f t="shared" si="15"/>
        <v>0</v>
      </c>
      <c r="T17" s="438">
        <f t="shared" si="15"/>
        <v>0</v>
      </c>
      <c r="U17" s="422">
        <f t="shared" si="15"/>
        <v>0</v>
      </c>
      <c r="V17" s="430">
        <f t="shared" si="15"/>
        <v>0</v>
      </c>
      <c r="W17" s="438">
        <f t="shared" si="15"/>
        <v>0</v>
      </c>
      <c r="X17" s="451">
        <f t="shared" si="15"/>
        <v>0</v>
      </c>
      <c r="Y17" s="430">
        <f t="shared" ref="Y17:AF17" si="16">SUM(Y18:Y21)</f>
        <v>0</v>
      </c>
      <c r="Z17" s="451">
        <f t="shared" si="16"/>
        <v>0</v>
      </c>
      <c r="AA17" s="430">
        <f t="shared" si="16"/>
        <v>0</v>
      </c>
      <c r="AB17" s="425">
        <f t="shared" si="16"/>
        <v>0</v>
      </c>
      <c r="AC17" s="451">
        <f t="shared" si="16"/>
        <v>0</v>
      </c>
      <c r="AD17" s="430">
        <f t="shared" si="16"/>
        <v>0</v>
      </c>
      <c r="AE17" s="425">
        <f t="shared" si="16"/>
        <v>0</v>
      </c>
      <c r="AF17" s="422">
        <f t="shared" si="16"/>
        <v>0</v>
      </c>
    </row>
    <row r="18" spans="1:32" s="93" customFormat="1" ht="47.25" x14ac:dyDescent="0.2">
      <c r="A18" s="91">
        <f>ROW()</f>
        <v>18</v>
      </c>
      <c r="B18" s="94" t="s">
        <v>257</v>
      </c>
      <c r="C18" s="105" t="s">
        <v>258</v>
      </c>
      <c r="D18" s="428"/>
      <c r="E18" s="424"/>
      <c r="F18" s="422">
        <f>D18+E18</f>
        <v>0</v>
      </c>
      <c r="G18" s="428"/>
      <c r="H18" s="424"/>
      <c r="I18" s="422">
        <f>G18+H18</f>
        <v>0</v>
      </c>
      <c r="J18" s="428"/>
      <c r="K18" s="424"/>
      <c r="L18" s="422">
        <f>J18+K18</f>
        <v>0</v>
      </c>
      <c r="M18" s="428"/>
      <c r="N18" s="424"/>
      <c r="O18" s="422">
        <f>M18+N18</f>
        <v>0</v>
      </c>
      <c r="P18" s="428"/>
      <c r="Q18" s="424"/>
      <c r="R18" s="422">
        <f>P18+Q18</f>
        <v>0</v>
      </c>
      <c r="S18" s="428"/>
      <c r="T18" s="424"/>
      <c r="U18" s="422">
        <f>S18+T18</f>
        <v>0</v>
      </c>
      <c r="V18" s="430">
        <f t="shared" ref="V18:V21" si="17">SUMIF($D$9:$U$9,"Summe",D18:U18)</f>
        <v>0</v>
      </c>
      <c r="W18" s="424"/>
      <c r="X18" s="451">
        <f>V18-W18</f>
        <v>0</v>
      </c>
      <c r="Y18" s="430">
        <f t="shared" ref="Y18:Y21" si="18">SUMIF($D$9:$U$9,"direkte Zuordnung",D18:U18)</f>
        <v>0</v>
      </c>
      <c r="Z18" s="451">
        <f t="shared" ref="Z18:Z21" si="19">SUMIF($D$9:$U$9,"indirekte Zuordnung",D18:U18)</f>
        <v>0</v>
      </c>
      <c r="AA18" s="430">
        <f t="shared" ref="AA18:AA21" si="20">SUMIF($D$3:$U$3,"Stromnetz - direkt",D18:U18)</f>
        <v>0</v>
      </c>
      <c r="AB18" s="425">
        <f t="shared" ref="AB18:AB21" si="21">SUMIF($D$3:$U$3,"Stromnetz - indirekt",D18:U18)</f>
        <v>0</v>
      </c>
      <c r="AC18" s="451">
        <f t="shared" ref="AC18:AC21" si="22">AA18+AB18</f>
        <v>0</v>
      </c>
      <c r="AD18" s="430">
        <f t="shared" ref="AD18:AD21" si="23">SUMIF($D$3:$U$3,"Gasnetz - direkt",D18:U18)</f>
        <v>0</v>
      </c>
      <c r="AE18" s="425">
        <f t="shared" ref="AE18:AE21" si="24">SUMIF($D$3:$U$3,"Gasnetz - indirekt",D18:U18)</f>
        <v>0</v>
      </c>
      <c r="AF18" s="422">
        <f t="shared" ref="AF18:AF21" si="25">AD18+AE18</f>
        <v>0</v>
      </c>
    </row>
    <row r="19" spans="1:32" s="93" customFormat="1" ht="15.75" x14ac:dyDescent="0.2">
      <c r="A19" s="91">
        <f>ROW()</f>
        <v>19</v>
      </c>
      <c r="B19" s="94" t="s">
        <v>259</v>
      </c>
      <c r="C19" s="105" t="s">
        <v>260</v>
      </c>
      <c r="D19" s="428"/>
      <c r="E19" s="424"/>
      <c r="F19" s="422">
        <f>D19+E19</f>
        <v>0</v>
      </c>
      <c r="G19" s="428"/>
      <c r="H19" s="424"/>
      <c r="I19" s="422">
        <f>G19+H19</f>
        <v>0</v>
      </c>
      <c r="J19" s="428"/>
      <c r="K19" s="424"/>
      <c r="L19" s="422">
        <f>J19+K19</f>
        <v>0</v>
      </c>
      <c r="M19" s="428"/>
      <c r="N19" s="424"/>
      <c r="O19" s="422">
        <f>M19+N19</f>
        <v>0</v>
      </c>
      <c r="P19" s="428"/>
      <c r="Q19" s="424"/>
      <c r="R19" s="422">
        <f>P19+Q19</f>
        <v>0</v>
      </c>
      <c r="S19" s="428"/>
      <c r="T19" s="424"/>
      <c r="U19" s="422">
        <f>S19+T19</f>
        <v>0</v>
      </c>
      <c r="V19" s="430">
        <f t="shared" si="17"/>
        <v>0</v>
      </c>
      <c r="W19" s="424"/>
      <c r="X19" s="451">
        <f>V19-W19</f>
        <v>0</v>
      </c>
      <c r="Y19" s="430">
        <f t="shared" si="18"/>
        <v>0</v>
      </c>
      <c r="Z19" s="451">
        <f t="shared" si="19"/>
        <v>0</v>
      </c>
      <c r="AA19" s="430">
        <f t="shared" si="20"/>
        <v>0</v>
      </c>
      <c r="AB19" s="425">
        <f t="shared" si="21"/>
        <v>0</v>
      </c>
      <c r="AC19" s="451">
        <f t="shared" si="22"/>
        <v>0</v>
      </c>
      <c r="AD19" s="430">
        <f t="shared" si="23"/>
        <v>0</v>
      </c>
      <c r="AE19" s="425">
        <f t="shared" si="24"/>
        <v>0</v>
      </c>
      <c r="AF19" s="422">
        <f t="shared" si="25"/>
        <v>0</v>
      </c>
    </row>
    <row r="20" spans="1:32" s="93" customFormat="1" ht="31.5" x14ac:dyDescent="0.2">
      <c r="A20" s="91">
        <f>ROW()</f>
        <v>20</v>
      </c>
      <c r="B20" s="94" t="s">
        <v>261</v>
      </c>
      <c r="C20" s="105" t="s">
        <v>262</v>
      </c>
      <c r="D20" s="428"/>
      <c r="E20" s="424"/>
      <c r="F20" s="422">
        <f>D20+E20</f>
        <v>0</v>
      </c>
      <c r="G20" s="428"/>
      <c r="H20" s="424"/>
      <c r="I20" s="422">
        <f>G20+H20</f>
        <v>0</v>
      </c>
      <c r="J20" s="428"/>
      <c r="K20" s="424"/>
      <c r="L20" s="422">
        <f>J20+K20</f>
        <v>0</v>
      </c>
      <c r="M20" s="428"/>
      <c r="N20" s="424"/>
      <c r="O20" s="422">
        <f>M20+N20</f>
        <v>0</v>
      </c>
      <c r="P20" s="428"/>
      <c r="Q20" s="424"/>
      <c r="R20" s="422">
        <f>P20+Q20</f>
        <v>0</v>
      </c>
      <c r="S20" s="428"/>
      <c r="T20" s="424"/>
      <c r="U20" s="422">
        <f>S20+T20</f>
        <v>0</v>
      </c>
      <c r="V20" s="430">
        <f t="shared" si="17"/>
        <v>0</v>
      </c>
      <c r="W20" s="424"/>
      <c r="X20" s="451">
        <f>V20-W20</f>
        <v>0</v>
      </c>
      <c r="Y20" s="430">
        <f t="shared" si="18"/>
        <v>0</v>
      </c>
      <c r="Z20" s="451">
        <f t="shared" si="19"/>
        <v>0</v>
      </c>
      <c r="AA20" s="430">
        <f t="shared" si="20"/>
        <v>0</v>
      </c>
      <c r="AB20" s="425">
        <f t="shared" si="21"/>
        <v>0</v>
      </c>
      <c r="AC20" s="451">
        <f t="shared" si="22"/>
        <v>0</v>
      </c>
      <c r="AD20" s="430">
        <f t="shared" si="23"/>
        <v>0</v>
      </c>
      <c r="AE20" s="425">
        <f t="shared" si="24"/>
        <v>0</v>
      </c>
      <c r="AF20" s="422">
        <f t="shared" si="25"/>
        <v>0</v>
      </c>
    </row>
    <row r="21" spans="1:32" s="93" customFormat="1" ht="15.75" x14ac:dyDescent="0.2">
      <c r="A21" s="91">
        <f>ROW()</f>
        <v>21</v>
      </c>
      <c r="B21" s="94" t="s">
        <v>263</v>
      </c>
      <c r="C21" s="105" t="s">
        <v>264</v>
      </c>
      <c r="D21" s="428"/>
      <c r="E21" s="424"/>
      <c r="F21" s="422">
        <f>D21+E21</f>
        <v>0</v>
      </c>
      <c r="G21" s="428"/>
      <c r="H21" s="424"/>
      <c r="I21" s="422">
        <f>G21+H21</f>
        <v>0</v>
      </c>
      <c r="J21" s="428"/>
      <c r="K21" s="424"/>
      <c r="L21" s="422">
        <f>J21+K21</f>
        <v>0</v>
      </c>
      <c r="M21" s="428"/>
      <c r="N21" s="424"/>
      <c r="O21" s="422">
        <f>M21+N21</f>
        <v>0</v>
      </c>
      <c r="P21" s="428"/>
      <c r="Q21" s="424"/>
      <c r="R21" s="422">
        <f>P21+Q21</f>
        <v>0</v>
      </c>
      <c r="S21" s="428"/>
      <c r="T21" s="424"/>
      <c r="U21" s="422">
        <f>S21+T21</f>
        <v>0</v>
      </c>
      <c r="V21" s="430">
        <f t="shared" si="17"/>
        <v>0</v>
      </c>
      <c r="W21" s="424"/>
      <c r="X21" s="451">
        <f>V21-W21</f>
        <v>0</v>
      </c>
      <c r="Y21" s="430">
        <f t="shared" si="18"/>
        <v>0</v>
      </c>
      <c r="Z21" s="451">
        <f t="shared" si="19"/>
        <v>0</v>
      </c>
      <c r="AA21" s="430">
        <f t="shared" si="20"/>
        <v>0</v>
      </c>
      <c r="AB21" s="425">
        <f t="shared" si="21"/>
        <v>0</v>
      </c>
      <c r="AC21" s="451">
        <f t="shared" si="22"/>
        <v>0</v>
      </c>
      <c r="AD21" s="430">
        <f t="shared" si="23"/>
        <v>0</v>
      </c>
      <c r="AE21" s="425">
        <f t="shared" si="24"/>
        <v>0</v>
      </c>
      <c r="AF21" s="422">
        <f t="shared" si="25"/>
        <v>0</v>
      </c>
    </row>
    <row r="22" spans="1:32" s="93" customFormat="1" ht="15.75" x14ac:dyDescent="0.2">
      <c r="A22" s="91">
        <f>ROW()</f>
        <v>22</v>
      </c>
      <c r="B22" s="94" t="s">
        <v>28</v>
      </c>
      <c r="C22" s="105" t="s">
        <v>265</v>
      </c>
      <c r="D22" s="437">
        <f t="shared" ref="D22:X22" si="26">D23+D26+D29+D32+D35+D38</f>
        <v>0</v>
      </c>
      <c r="E22" s="438">
        <f t="shared" si="26"/>
        <v>0</v>
      </c>
      <c r="F22" s="422">
        <f t="shared" si="26"/>
        <v>0</v>
      </c>
      <c r="G22" s="437">
        <f t="shared" si="26"/>
        <v>0</v>
      </c>
      <c r="H22" s="438">
        <f t="shared" si="26"/>
        <v>0</v>
      </c>
      <c r="I22" s="422">
        <f t="shared" si="26"/>
        <v>0</v>
      </c>
      <c r="J22" s="437">
        <f t="shared" si="26"/>
        <v>0</v>
      </c>
      <c r="K22" s="438">
        <f t="shared" si="26"/>
        <v>0</v>
      </c>
      <c r="L22" s="422">
        <f t="shared" si="26"/>
        <v>0</v>
      </c>
      <c r="M22" s="437">
        <f t="shared" si="26"/>
        <v>0</v>
      </c>
      <c r="N22" s="438">
        <f t="shared" si="26"/>
        <v>0</v>
      </c>
      <c r="O22" s="422">
        <f t="shared" si="26"/>
        <v>0</v>
      </c>
      <c r="P22" s="437">
        <f t="shared" si="26"/>
        <v>0</v>
      </c>
      <c r="Q22" s="438">
        <f t="shared" si="26"/>
        <v>0</v>
      </c>
      <c r="R22" s="422">
        <f t="shared" si="26"/>
        <v>0</v>
      </c>
      <c r="S22" s="437">
        <f t="shared" si="26"/>
        <v>0</v>
      </c>
      <c r="T22" s="438">
        <f t="shared" si="26"/>
        <v>0</v>
      </c>
      <c r="U22" s="422">
        <f t="shared" si="26"/>
        <v>0</v>
      </c>
      <c r="V22" s="430">
        <f t="shared" si="26"/>
        <v>0</v>
      </c>
      <c r="W22" s="438">
        <f t="shared" si="26"/>
        <v>0</v>
      </c>
      <c r="X22" s="451">
        <f t="shared" si="26"/>
        <v>0</v>
      </c>
      <c r="Y22" s="430">
        <f t="shared" ref="Y22:AF22" si="27">Y23+Y26+Y29+Y32+Y35+Y38</f>
        <v>0</v>
      </c>
      <c r="Z22" s="451">
        <f t="shared" si="27"/>
        <v>0</v>
      </c>
      <c r="AA22" s="430">
        <f t="shared" si="27"/>
        <v>0</v>
      </c>
      <c r="AB22" s="425">
        <f t="shared" si="27"/>
        <v>0</v>
      </c>
      <c r="AC22" s="451">
        <f t="shared" si="27"/>
        <v>0</v>
      </c>
      <c r="AD22" s="430">
        <f t="shared" si="27"/>
        <v>0</v>
      </c>
      <c r="AE22" s="425">
        <f t="shared" si="27"/>
        <v>0</v>
      </c>
      <c r="AF22" s="422">
        <f t="shared" si="27"/>
        <v>0</v>
      </c>
    </row>
    <row r="23" spans="1:32" s="93" customFormat="1" ht="15.75" x14ac:dyDescent="0.2">
      <c r="A23" s="91">
        <f>ROW()</f>
        <v>23</v>
      </c>
      <c r="B23" s="94" t="s">
        <v>266</v>
      </c>
      <c r="C23" s="105" t="s">
        <v>267</v>
      </c>
      <c r="D23" s="437">
        <f t="shared" ref="D23:X23" si="28">SUM(D24:D25)</f>
        <v>0</v>
      </c>
      <c r="E23" s="438">
        <f t="shared" si="28"/>
        <v>0</v>
      </c>
      <c r="F23" s="422">
        <f t="shared" si="28"/>
        <v>0</v>
      </c>
      <c r="G23" s="437">
        <f t="shared" si="28"/>
        <v>0</v>
      </c>
      <c r="H23" s="438">
        <f t="shared" si="28"/>
        <v>0</v>
      </c>
      <c r="I23" s="422">
        <f t="shared" si="28"/>
        <v>0</v>
      </c>
      <c r="J23" s="437">
        <f t="shared" si="28"/>
        <v>0</v>
      </c>
      <c r="K23" s="438">
        <f t="shared" si="28"/>
        <v>0</v>
      </c>
      <c r="L23" s="422">
        <f t="shared" si="28"/>
        <v>0</v>
      </c>
      <c r="M23" s="437">
        <f t="shared" si="28"/>
        <v>0</v>
      </c>
      <c r="N23" s="438">
        <f t="shared" si="28"/>
        <v>0</v>
      </c>
      <c r="O23" s="422">
        <f t="shared" si="28"/>
        <v>0</v>
      </c>
      <c r="P23" s="437">
        <f t="shared" si="28"/>
        <v>0</v>
      </c>
      <c r="Q23" s="438">
        <f t="shared" si="28"/>
        <v>0</v>
      </c>
      <c r="R23" s="422">
        <f t="shared" si="28"/>
        <v>0</v>
      </c>
      <c r="S23" s="437">
        <f t="shared" si="28"/>
        <v>0</v>
      </c>
      <c r="T23" s="438">
        <f t="shared" si="28"/>
        <v>0</v>
      </c>
      <c r="U23" s="422">
        <f t="shared" si="28"/>
        <v>0</v>
      </c>
      <c r="V23" s="430">
        <f t="shared" si="28"/>
        <v>0</v>
      </c>
      <c r="W23" s="438">
        <f t="shared" si="28"/>
        <v>0</v>
      </c>
      <c r="X23" s="451">
        <f t="shared" si="28"/>
        <v>0</v>
      </c>
      <c r="Y23" s="430">
        <f t="shared" ref="Y23:AF23" si="29">SUM(Y24:Y25)</f>
        <v>0</v>
      </c>
      <c r="Z23" s="451">
        <f t="shared" si="29"/>
        <v>0</v>
      </c>
      <c r="AA23" s="430">
        <f t="shared" si="29"/>
        <v>0</v>
      </c>
      <c r="AB23" s="425">
        <f t="shared" si="29"/>
        <v>0</v>
      </c>
      <c r="AC23" s="451">
        <f t="shared" si="29"/>
        <v>0</v>
      </c>
      <c r="AD23" s="430">
        <f t="shared" si="29"/>
        <v>0</v>
      </c>
      <c r="AE23" s="425">
        <f t="shared" si="29"/>
        <v>0</v>
      </c>
      <c r="AF23" s="422">
        <f t="shared" si="29"/>
        <v>0</v>
      </c>
    </row>
    <row r="24" spans="1:32" s="93" customFormat="1" x14ac:dyDescent="0.2">
      <c r="A24" s="91">
        <f>ROW()</f>
        <v>24</v>
      </c>
      <c r="B24" s="95" t="s">
        <v>268</v>
      </c>
      <c r="C24" s="107" t="s">
        <v>269</v>
      </c>
      <c r="D24" s="429"/>
      <c r="E24" s="426"/>
      <c r="F24" s="423">
        <f>D24+E24</f>
        <v>0</v>
      </c>
      <c r="G24" s="429"/>
      <c r="H24" s="426"/>
      <c r="I24" s="423">
        <f>G24+H24</f>
        <v>0</v>
      </c>
      <c r="J24" s="429"/>
      <c r="K24" s="426"/>
      <c r="L24" s="423">
        <f>J24+K24</f>
        <v>0</v>
      </c>
      <c r="M24" s="429"/>
      <c r="N24" s="426"/>
      <c r="O24" s="423">
        <f>M24+N24</f>
        <v>0</v>
      </c>
      <c r="P24" s="429"/>
      <c r="Q24" s="426"/>
      <c r="R24" s="423">
        <f>P24+Q24</f>
        <v>0</v>
      </c>
      <c r="S24" s="429"/>
      <c r="T24" s="426"/>
      <c r="U24" s="423">
        <f>S24+T24</f>
        <v>0</v>
      </c>
      <c r="V24" s="431">
        <f t="shared" ref="V24:V25" si="30">SUMIF($D$9:$U$9,"Summe",D24:U24)</f>
        <v>0</v>
      </c>
      <c r="W24" s="426"/>
      <c r="X24" s="452">
        <f>V24-W24</f>
        <v>0</v>
      </c>
      <c r="Y24" s="431">
        <f t="shared" ref="Y24:Y25" si="31">SUMIF($D$9:$U$9,"direkte Zuordnung",D24:U24)</f>
        <v>0</v>
      </c>
      <c r="Z24" s="452">
        <f t="shared" ref="Z24:Z25" si="32">SUMIF($D$9:$U$9,"indirekte Zuordnung",D24:U24)</f>
        <v>0</v>
      </c>
      <c r="AA24" s="431">
        <f t="shared" ref="AA24:AA25" si="33">SUMIF($D$3:$U$3,"Stromnetz - direkt",D24:U24)</f>
        <v>0</v>
      </c>
      <c r="AB24" s="427">
        <f t="shared" ref="AB24:AB25" si="34">SUMIF($D$3:$U$3,"Stromnetz - indirekt",D24:U24)</f>
        <v>0</v>
      </c>
      <c r="AC24" s="452">
        <f t="shared" ref="AC24:AC25" si="35">AA24+AB24</f>
        <v>0</v>
      </c>
      <c r="AD24" s="431">
        <f t="shared" ref="AD24:AD25" si="36">SUMIF($D$3:$U$3,"Gasnetz - direkt",D24:U24)</f>
        <v>0</v>
      </c>
      <c r="AE24" s="427">
        <f t="shared" ref="AE24:AE25" si="37">SUMIF($D$3:$U$3,"Gasnetz - indirekt",D24:U24)</f>
        <v>0</v>
      </c>
      <c r="AF24" s="423">
        <f t="shared" ref="AF24:AF25" si="38">AD24+AE24</f>
        <v>0</v>
      </c>
    </row>
    <row r="25" spans="1:32" s="93" customFormat="1" x14ac:dyDescent="0.2">
      <c r="A25" s="91">
        <f>ROW()</f>
        <v>25</v>
      </c>
      <c r="B25" s="95" t="s">
        <v>268</v>
      </c>
      <c r="C25" s="107" t="s">
        <v>270</v>
      </c>
      <c r="D25" s="429"/>
      <c r="E25" s="426"/>
      <c r="F25" s="423">
        <f>D25+E25</f>
        <v>0</v>
      </c>
      <c r="G25" s="429"/>
      <c r="H25" s="426"/>
      <c r="I25" s="423">
        <f>G25+H25</f>
        <v>0</v>
      </c>
      <c r="J25" s="429"/>
      <c r="K25" s="426"/>
      <c r="L25" s="423">
        <f>J25+K25</f>
        <v>0</v>
      </c>
      <c r="M25" s="429"/>
      <c r="N25" s="426"/>
      <c r="O25" s="423">
        <f>M25+N25</f>
        <v>0</v>
      </c>
      <c r="P25" s="429"/>
      <c r="Q25" s="426"/>
      <c r="R25" s="423">
        <f>P25+Q25</f>
        <v>0</v>
      </c>
      <c r="S25" s="429"/>
      <c r="T25" s="426"/>
      <c r="U25" s="423">
        <f>S25+T25</f>
        <v>0</v>
      </c>
      <c r="V25" s="431">
        <f t="shared" si="30"/>
        <v>0</v>
      </c>
      <c r="W25" s="426"/>
      <c r="X25" s="452">
        <f>V25-W25</f>
        <v>0</v>
      </c>
      <c r="Y25" s="431">
        <f t="shared" si="31"/>
        <v>0</v>
      </c>
      <c r="Z25" s="452">
        <f t="shared" si="32"/>
        <v>0</v>
      </c>
      <c r="AA25" s="431">
        <f t="shared" si="33"/>
        <v>0</v>
      </c>
      <c r="AB25" s="427">
        <f t="shared" si="34"/>
        <v>0</v>
      </c>
      <c r="AC25" s="452">
        <f t="shared" si="35"/>
        <v>0</v>
      </c>
      <c r="AD25" s="431">
        <f t="shared" si="36"/>
        <v>0</v>
      </c>
      <c r="AE25" s="427">
        <f t="shared" si="37"/>
        <v>0</v>
      </c>
      <c r="AF25" s="423">
        <f t="shared" si="38"/>
        <v>0</v>
      </c>
    </row>
    <row r="26" spans="1:32" s="93" customFormat="1" ht="15.75" x14ac:dyDescent="0.2">
      <c r="A26" s="91">
        <f>ROW()</f>
        <v>26</v>
      </c>
      <c r="B26" s="94" t="s">
        <v>271</v>
      </c>
      <c r="C26" s="105" t="s">
        <v>272</v>
      </c>
      <c r="D26" s="437">
        <f t="shared" ref="D26:X26" si="39">SUM(D27:D28)</f>
        <v>0</v>
      </c>
      <c r="E26" s="438">
        <f t="shared" si="39"/>
        <v>0</v>
      </c>
      <c r="F26" s="422">
        <f t="shared" si="39"/>
        <v>0</v>
      </c>
      <c r="G26" s="437">
        <f t="shared" si="39"/>
        <v>0</v>
      </c>
      <c r="H26" s="438">
        <f t="shared" si="39"/>
        <v>0</v>
      </c>
      <c r="I26" s="422">
        <f t="shared" si="39"/>
        <v>0</v>
      </c>
      <c r="J26" s="437">
        <f t="shared" si="39"/>
        <v>0</v>
      </c>
      <c r="K26" s="438">
        <f t="shared" si="39"/>
        <v>0</v>
      </c>
      <c r="L26" s="422">
        <f t="shared" si="39"/>
        <v>0</v>
      </c>
      <c r="M26" s="437">
        <f t="shared" si="39"/>
        <v>0</v>
      </c>
      <c r="N26" s="438">
        <f t="shared" si="39"/>
        <v>0</v>
      </c>
      <c r="O26" s="422">
        <f t="shared" si="39"/>
        <v>0</v>
      </c>
      <c r="P26" s="437">
        <f t="shared" si="39"/>
        <v>0</v>
      </c>
      <c r="Q26" s="438">
        <f t="shared" si="39"/>
        <v>0</v>
      </c>
      <c r="R26" s="422">
        <f t="shared" si="39"/>
        <v>0</v>
      </c>
      <c r="S26" s="437">
        <f t="shared" si="39"/>
        <v>0</v>
      </c>
      <c r="T26" s="438">
        <f t="shared" si="39"/>
        <v>0</v>
      </c>
      <c r="U26" s="422">
        <f t="shared" si="39"/>
        <v>0</v>
      </c>
      <c r="V26" s="430">
        <f t="shared" si="39"/>
        <v>0</v>
      </c>
      <c r="W26" s="438">
        <f t="shared" si="39"/>
        <v>0</v>
      </c>
      <c r="X26" s="451">
        <f t="shared" si="39"/>
        <v>0</v>
      </c>
      <c r="Y26" s="430">
        <f t="shared" ref="Y26:AF26" si="40">SUM(Y27:Y28)</f>
        <v>0</v>
      </c>
      <c r="Z26" s="451">
        <f t="shared" si="40"/>
        <v>0</v>
      </c>
      <c r="AA26" s="430">
        <f t="shared" si="40"/>
        <v>0</v>
      </c>
      <c r="AB26" s="425">
        <f t="shared" si="40"/>
        <v>0</v>
      </c>
      <c r="AC26" s="451">
        <f t="shared" si="40"/>
        <v>0</v>
      </c>
      <c r="AD26" s="430">
        <f t="shared" si="40"/>
        <v>0</v>
      </c>
      <c r="AE26" s="425">
        <f t="shared" si="40"/>
        <v>0</v>
      </c>
      <c r="AF26" s="422">
        <f t="shared" si="40"/>
        <v>0</v>
      </c>
    </row>
    <row r="27" spans="1:32" s="93" customFormat="1" x14ac:dyDescent="0.2">
      <c r="A27" s="91">
        <f>ROW()</f>
        <v>27</v>
      </c>
      <c r="B27" s="95" t="s">
        <v>273</v>
      </c>
      <c r="C27" s="107" t="s">
        <v>269</v>
      </c>
      <c r="D27" s="429"/>
      <c r="E27" s="426"/>
      <c r="F27" s="423">
        <f>D27+E27</f>
        <v>0</v>
      </c>
      <c r="G27" s="429"/>
      <c r="H27" s="426"/>
      <c r="I27" s="423">
        <f>G27+H27</f>
        <v>0</v>
      </c>
      <c r="J27" s="429"/>
      <c r="K27" s="426"/>
      <c r="L27" s="423">
        <f>J27+K27</f>
        <v>0</v>
      </c>
      <c r="M27" s="429"/>
      <c r="N27" s="426"/>
      <c r="O27" s="423">
        <f>M27+N27</f>
        <v>0</v>
      </c>
      <c r="P27" s="429"/>
      <c r="Q27" s="426"/>
      <c r="R27" s="423">
        <f>P27+Q27</f>
        <v>0</v>
      </c>
      <c r="S27" s="429"/>
      <c r="T27" s="426"/>
      <c r="U27" s="423">
        <f>S27+T27</f>
        <v>0</v>
      </c>
      <c r="V27" s="431">
        <f t="shared" ref="V27:V28" si="41">SUMIF($D$9:$U$9,"Summe",D27:U27)</f>
        <v>0</v>
      </c>
      <c r="W27" s="426"/>
      <c r="X27" s="452">
        <f>V27-W27</f>
        <v>0</v>
      </c>
      <c r="Y27" s="431">
        <f t="shared" ref="Y27:Y28" si="42">SUMIF($D$9:$U$9,"direkte Zuordnung",D27:U27)</f>
        <v>0</v>
      </c>
      <c r="Z27" s="452">
        <f t="shared" ref="Z27:Z28" si="43">SUMIF($D$9:$U$9,"indirekte Zuordnung",D27:U27)</f>
        <v>0</v>
      </c>
      <c r="AA27" s="431">
        <f t="shared" ref="AA27:AA28" si="44">SUMIF($D$3:$U$3,"Stromnetz - direkt",D27:U27)</f>
        <v>0</v>
      </c>
      <c r="AB27" s="427">
        <f t="shared" ref="AB27:AB28" si="45">SUMIF($D$3:$U$3,"Stromnetz - indirekt",D27:U27)</f>
        <v>0</v>
      </c>
      <c r="AC27" s="452">
        <f t="shared" ref="AC27:AC28" si="46">AA27+AB27</f>
        <v>0</v>
      </c>
      <c r="AD27" s="431">
        <f t="shared" ref="AD27:AD28" si="47">SUMIF($D$3:$U$3,"Gasnetz - direkt",D27:U27)</f>
        <v>0</v>
      </c>
      <c r="AE27" s="427">
        <f t="shared" ref="AE27:AE28" si="48">SUMIF($D$3:$U$3,"Gasnetz - indirekt",D27:U27)</f>
        <v>0</v>
      </c>
      <c r="AF27" s="423">
        <f t="shared" ref="AF27:AF28" si="49">AD27+AE27</f>
        <v>0</v>
      </c>
    </row>
    <row r="28" spans="1:32" s="93" customFormat="1" x14ac:dyDescent="0.2">
      <c r="A28" s="91">
        <f>ROW()</f>
        <v>28</v>
      </c>
      <c r="B28" s="95" t="s">
        <v>273</v>
      </c>
      <c r="C28" s="107" t="s">
        <v>270</v>
      </c>
      <c r="D28" s="429"/>
      <c r="E28" s="426"/>
      <c r="F28" s="423">
        <f>D28+E28</f>
        <v>0</v>
      </c>
      <c r="G28" s="429"/>
      <c r="H28" s="426"/>
      <c r="I28" s="423">
        <f>G28+H28</f>
        <v>0</v>
      </c>
      <c r="J28" s="429"/>
      <c r="K28" s="426"/>
      <c r="L28" s="423">
        <f>J28+K28</f>
        <v>0</v>
      </c>
      <c r="M28" s="429"/>
      <c r="N28" s="426"/>
      <c r="O28" s="423">
        <f>M28+N28</f>
        <v>0</v>
      </c>
      <c r="P28" s="429"/>
      <c r="Q28" s="426"/>
      <c r="R28" s="423">
        <f>P28+Q28</f>
        <v>0</v>
      </c>
      <c r="S28" s="429"/>
      <c r="T28" s="426"/>
      <c r="U28" s="423">
        <f>S28+T28</f>
        <v>0</v>
      </c>
      <c r="V28" s="431">
        <f t="shared" si="41"/>
        <v>0</v>
      </c>
      <c r="W28" s="426"/>
      <c r="X28" s="452">
        <f>V28-W28</f>
        <v>0</v>
      </c>
      <c r="Y28" s="431">
        <f t="shared" si="42"/>
        <v>0</v>
      </c>
      <c r="Z28" s="452">
        <f t="shared" si="43"/>
        <v>0</v>
      </c>
      <c r="AA28" s="431">
        <f t="shared" si="44"/>
        <v>0</v>
      </c>
      <c r="AB28" s="427">
        <f t="shared" si="45"/>
        <v>0</v>
      </c>
      <c r="AC28" s="452">
        <f t="shared" si="46"/>
        <v>0</v>
      </c>
      <c r="AD28" s="431">
        <f t="shared" si="47"/>
        <v>0</v>
      </c>
      <c r="AE28" s="427">
        <f t="shared" si="48"/>
        <v>0</v>
      </c>
      <c r="AF28" s="423">
        <f t="shared" si="49"/>
        <v>0</v>
      </c>
    </row>
    <row r="29" spans="1:32" s="93" customFormat="1" ht="15.75" x14ac:dyDescent="0.2">
      <c r="A29" s="91">
        <f>ROW()</f>
        <v>29</v>
      </c>
      <c r="B29" s="94" t="s">
        <v>274</v>
      </c>
      <c r="C29" s="105" t="s">
        <v>275</v>
      </c>
      <c r="D29" s="437">
        <f t="shared" ref="D29:X29" si="50">SUM(D30:D31)</f>
        <v>0</v>
      </c>
      <c r="E29" s="438">
        <f t="shared" si="50"/>
        <v>0</v>
      </c>
      <c r="F29" s="422">
        <f t="shared" si="50"/>
        <v>0</v>
      </c>
      <c r="G29" s="437">
        <f t="shared" si="50"/>
        <v>0</v>
      </c>
      <c r="H29" s="438">
        <f t="shared" si="50"/>
        <v>0</v>
      </c>
      <c r="I29" s="422">
        <f t="shared" si="50"/>
        <v>0</v>
      </c>
      <c r="J29" s="437">
        <f t="shared" si="50"/>
        <v>0</v>
      </c>
      <c r="K29" s="438">
        <f t="shared" si="50"/>
        <v>0</v>
      </c>
      <c r="L29" s="422">
        <f t="shared" si="50"/>
        <v>0</v>
      </c>
      <c r="M29" s="437">
        <f t="shared" si="50"/>
        <v>0</v>
      </c>
      <c r="N29" s="438">
        <f t="shared" si="50"/>
        <v>0</v>
      </c>
      <c r="O29" s="422">
        <f t="shared" si="50"/>
        <v>0</v>
      </c>
      <c r="P29" s="437">
        <f t="shared" si="50"/>
        <v>0</v>
      </c>
      <c r="Q29" s="438">
        <f t="shared" si="50"/>
        <v>0</v>
      </c>
      <c r="R29" s="422">
        <f t="shared" si="50"/>
        <v>0</v>
      </c>
      <c r="S29" s="437">
        <f t="shared" si="50"/>
        <v>0</v>
      </c>
      <c r="T29" s="438">
        <f t="shared" si="50"/>
        <v>0</v>
      </c>
      <c r="U29" s="422">
        <f t="shared" si="50"/>
        <v>0</v>
      </c>
      <c r="V29" s="430">
        <f t="shared" si="50"/>
        <v>0</v>
      </c>
      <c r="W29" s="438">
        <f t="shared" si="50"/>
        <v>0</v>
      </c>
      <c r="X29" s="451">
        <f t="shared" si="50"/>
        <v>0</v>
      </c>
      <c r="Y29" s="430">
        <f t="shared" ref="Y29:AF29" si="51">SUM(Y30:Y31)</f>
        <v>0</v>
      </c>
      <c r="Z29" s="451">
        <f t="shared" si="51"/>
        <v>0</v>
      </c>
      <c r="AA29" s="430">
        <f t="shared" si="51"/>
        <v>0</v>
      </c>
      <c r="AB29" s="425">
        <f t="shared" si="51"/>
        <v>0</v>
      </c>
      <c r="AC29" s="451">
        <f t="shared" si="51"/>
        <v>0</v>
      </c>
      <c r="AD29" s="430">
        <f t="shared" si="51"/>
        <v>0</v>
      </c>
      <c r="AE29" s="425">
        <f t="shared" si="51"/>
        <v>0</v>
      </c>
      <c r="AF29" s="422">
        <f t="shared" si="51"/>
        <v>0</v>
      </c>
    </row>
    <row r="30" spans="1:32" s="93" customFormat="1" x14ac:dyDescent="0.2">
      <c r="A30" s="91">
        <f>ROW()</f>
        <v>30</v>
      </c>
      <c r="B30" s="95" t="s">
        <v>276</v>
      </c>
      <c r="C30" s="107" t="s">
        <v>269</v>
      </c>
      <c r="D30" s="429"/>
      <c r="E30" s="426"/>
      <c r="F30" s="423">
        <f>D30+E30</f>
        <v>0</v>
      </c>
      <c r="G30" s="429"/>
      <c r="H30" s="426"/>
      <c r="I30" s="423">
        <f>G30+H30</f>
        <v>0</v>
      </c>
      <c r="J30" s="429"/>
      <c r="K30" s="426"/>
      <c r="L30" s="423">
        <f>J30+K30</f>
        <v>0</v>
      </c>
      <c r="M30" s="429"/>
      <c r="N30" s="426"/>
      <c r="O30" s="423">
        <f>M30+N30</f>
        <v>0</v>
      </c>
      <c r="P30" s="429"/>
      <c r="Q30" s="426"/>
      <c r="R30" s="423">
        <f>P30+Q30</f>
        <v>0</v>
      </c>
      <c r="S30" s="429"/>
      <c r="T30" s="426"/>
      <c r="U30" s="423">
        <f>S30+T30</f>
        <v>0</v>
      </c>
      <c r="V30" s="431">
        <f t="shared" ref="V30:V31" si="52">SUMIF($D$9:$U$9,"Summe",D30:U30)</f>
        <v>0</v>
      </c>
      <c r="W30" s="426"/>
      <c r="X30" s="452">
        <f>V30-W30</f>
        <v>0</v>
      </c>
      <c r="Y30" s="431">
        <f t="shared" ref="Y30:Y31" si="53">SUMIF($D$9:$U$9,"direkte Zuordnung",D30:U30)</f>
        <v>0</v>
      </c>
      <c r="Z30" s="452">
        <f t="shared" ref="Z30:Z31" si="54">SUMIF($D$9:$U$9,"indirekte Zuordnung",D30:U30)</f>
        <v>0</v>
      </c>
      <c r="AA30" s="431">
        <f t="shared" ref="AA30:AA31" si="55">SUMIF($D$3:$U$3,"Stromnetz - direkt",D30:U30)</f>
        <v>0</v>
      </c>
      <c r="AB30" s="427">
        <f t="shared" ref="AB30:AB31" si="56">SUMIF($D$3:$U$3,"Stromnetz - indirekt",D30:U30)</f>
        <v>0</v>
      </c>
      <c r="AC30" s="452">
        <f t="shared" ref="AC30:AC31" si="57">AA30+AB30</f>
        <v>0</v>
      </c>
      <c r="AD30" s="431">
        <f t="shared" ref="AD30:AD31" si="58">SUMIF($D$3:$U$3,"Gasnetz - direkt",D30:U30)</f>
        <v>0</v>
      </c>
      <c r="AE30" s="427">
        <f t="shared" ref="AE30:AE31" si="59">SUMIF($D$3:$U$3,"Gasnetz - indirekt",D30:U30)</f>
        <v>0</v>
      </c>
      <c r="AF30" s="423">
        <f t="shared" ref="AF30:AF31" si="60">AD30+AE30</f>
        <v>0</v>
      </c>
    </row>
    <row r="31" spans="1:32" s="93" customFormat="1" x14ac:dyDescent="0.2">
      <c r="A31" s="91">
        <f>ROW()</f>
        <v>31</v>
      </c>
      <c r="B31" s="95" t="s">
        <v>277</v>
      </c>
      <c r="C31" s="107" t="s">
        <v>270</v>
      </c>
      <c r="D31" s="429"/>
      <c r="E31" s="426"/>
      <c r="F31" s="423">
        <f>D31+E31</f>
        <v>0</v>
      </c>
      <c r="G31" s="429"/>
      <c r="H31" s="426"/>
      <c r="I31" s="423">
        <f>G31+H31</f>
        <v>0</v>
      </c>
      <c r="J31" s="429"/>
      <c r="K31" s="426"/>
      <c r="L31" s="423">
        <f>J31+K31</f>
        <v>0</v>
      </c>
      <c r="M31" s="429"/>
      <c r="N31" s="426"/>
      <c r="O31" s="423">
        <f>M31+N31</f>
        <v>0</v>
      </c>
      <c r="P31" s="429"/>
      <c r="Q31" s="426"/>
      <c r="R31" s="423">
        <f>P31+Q31</f>
        <v>0</v>
      </c>
      <c r="S31" s="429"/>
      <c r="T31" s="426"/>
      <c r="U31" s="423">
        <f>S31+T31</f>
        <v>0</v>
      </c>
      <c r="V31" s="431">
        <f t="shared" si="52"/>
        <v>0</v>
      </c>
      <c r="W31" s="426"/>
      <c r="X31" s="452">
        <f>V31-W31</f>
        <v>0</v>
      </c>
      <c r="Y31" s="431">
        <f t="shared" si="53"/>
        <v>0</v>
      </c>
      <c r="Z31" s="452">
        <f t="shared" si="54"/>
        <v>0</v>
      </c>
      <c r="AA31" s="431">
        <f t="shared" si="55"/>
        <v>0</v>
      </c>
      <c r="AB31" s="427">
        <f t="shared" si="56"/>
        <v>0</v>
      </c>
      <c r="AC31" s="452">
        <f t="shared" si="57"/>
        <v>0</v>
      </c>
      <c r="AD31" s="431">
        <f t="shared" si="58"/>
        <v>0</v>
      </c>
      <c r="AE31" s="427">
        <f t="shared" si="59"/>
        <v>0</v>
      </c>
      <c r="AF31" s="423">
        <f t="shared" si="60"/>
        <v>0</v>
      </c>
    </row>
    <row r="32" spans="1:32" s="93" customFormat="1" ht="31.5" x14ac:dyDescent="0.2">
      <c r="A32" s="91">
        <f>ROW()</f>
        <v>32</v>
      </c>
      <c r="B32" s="94" t="s">
        <v>278</v>
      </c>
      <c r="C32" s="105" t="s">
        <v>279</v>
      </c>
      <c r="D32" s="437">
        <f t="shared" ref="D32:X32" si="61">SUM(D33:D34)</f>
        <v>0</v>
      </c>
      <c r="E32" s="438">
        <f t="shared" si="61"/>
        <v>0</v>
      </c>
      <c r="F32" s="422">
        <f t="shared" si="61"/>
        <v>0</v>
      </c>
      <c r="G32" s="437">
        <f t="shared" si="61"/>
        <v>0</v>
      </c>
      <c r="H32" s="438">
        <f t="shared" si="61"/>
        <v>0</v>
      </c>
      <c r="I32" s="422">
        <f t="shared" si="61"/>
        <v>0</v>
      </c>
      <c r="J32" s="437">
        <f t="shared" si="61"/>
        <v>0</v>
      </c>
      <c r="K32" s="438">
        <f t="shared" si="61"/>
        <v>0</v>
      </c>
      <c r="L32" s="422">
        <f t="shared" si="61"/>
        <v>0</v>
      </c>
      <c r="M32" s="437">
        <f t="shared" si="61"/>
        <v>0</v>
      </c>
      <c r="N32" s="438">
        <f t="shared" si="61"/>
        <v>0</v>
      </c>
      <c r="O32" s="422">
        <f t="shared" si="61"/>
        <v>0</v>
      </c>
      <c r="P32" s="437">
        <f t="shared" si="61"/>
        <v>0</v>
      </c>
      <c r="Q32" s="438">
        <f t="shared" si="61"/>
        <v>0</v>
      </c>
      <c r="R32" s="422">
        <f t="shared" si="61"/>
        <v>0</v>
      </c>
      <c r="S32" s="437">
        <f t="shared" si="61"/>
        <v>0</v>
      </c>
      <c r="T32" s="438">
        <f t="shared" si="61"/>
        <v>0</v>
      </c>
      <c r="U32" s="422">
        <f t="shared" si="61"/>
        <v>0</v>
      </c>
      <c r="V32" s="430">
        <f t="shared" si="61"/>
        <v>0</v>
      </c>
      <c r="W32" s="438">
        <f t="shared" si="61"/>
        <v>0</v>
      </c>
      <c r="X32" s="451">
        <f t="shared" si="61"/>
        <v>0</v>
      </c>
      <c r="Y32" s="430">
        <f t="shared" ref="Y32:AF32" si="62">SUM(Y33:Y34)</f>
        <v>0</v>
      </c>
      <c r="Z32" s="451">
        <f t="shared" si="62"/>
        <v>0</v>
      </c>
      <c r="AA32" s="430">
        <f t="shared" si="62"/>
        <v>0</v>
      </c>
      <c r="AB32" s="425">
        <f t="shared" si="62"/>
        <v>0</v>
      </c>
      <c r="AC32" s="451">
        <f t="shared" si="62"/>
        <v>0</v>
      </c>
      <c r="AD32" s="430">
        <f t="shared" si="62"/>
        <v>0</v>
      </c>
      <c r="AE32" s="425">
        <f t="shared" si="62"/>
        <v>0</v>
      </c>
      <c r="AF32" s="422">
        <f t="shared" si="62"/>
        <v>0</v>
      </c>
    </row>
    <row r="33" spans="1:32" s="93" customFormat="1" x14ac:dyDescent="0.2">
      <c r="A33" s="91">
        <f>ROW()</f>
        <v>33</v>
      </c>
      <c r="B33" s="95" t="s">
        <v>280</v>
      </c>
      <c r="C33" s="107" t="s">
        <v>269</v>
      </c>
      <c r="D33" s="429"/>
      <c r="E33" s="426"/>
      <c r="F33" s="423">
        <f>D33+E33</f>
        <v>0</v>
      </c>
      <c r="G33" s="429"/>
      <c r="H33" s="426"/>
      <c r="I33" s="423">
        <f>G33+H33</f>
        <v>0</v>
      </c>
      <c r="J33" s="429"/>
      <c r="K33" s="426"/>
      <c r="L33" s="423">
        <f>J33+K33</f>
        <v>0</v>
      </c>
      <c r="M33" s="429"/>
      <c r="N33" s="426"/>
      <c r="O33" s="423">
        <f>M33+N33</f>
        <v>0</v>
      </c>
      <c r="P33" s="429"/>
      <c r="Q33" s="426"/>
      <c r="R33" s="423">
        <f>P33+Q33</f>
        <v>0</v>
      </c>
      <c r="S33" s="429"/>
      <c r="T33" s="426"/>
      <c r="U33" s="423">
        <f>S33+T33</f>
        <v>0</v>
      </c>
      <c r="V33" s="431">
        <f t="shared" ref="V33:V34" si="63">SUMIF($D$9:$U$9,"Summe",D33:U33)</f>
        <v>0</v>
      </c>
      <c r="W33" s="426"/>
      <c r="X33" s="452">
        <f>V33-W33</f>
        <v>0</v>
      </c>
      <c r="Y33" s="431">
        <f t="shared" ref="Y33:Y34" si="64">SUMIF($D$9:$U$9,"direkte Zuordnung",D33:U33)</f>
        <v>0</v>
      </c>
      <c r="Z33" s="452">
        <f t="shared" ref="Z33:Z34" si="65">SUMIF($D$9:$U$9,"indirekte Zuordnung",D33:U33)</f>
        <v>0</v>
      </c>
      <c r="AA33" s="431">
        <f t="shared" ref="AA33:AA34" si="66">SUMIF($D$3:$U$3,"Stromnetz - direkt",D33:U33)</f>
        <v>0</v>
      </c>
      <c r="AB33" s="427">
        <f t="shared" ref="AB33:AB34" si="67">SUMIF($D$3:$U$3,"Stromnetz - indirekt",D33:U33)</f>
        <v>0</v>
      </c>
      <c r="AC33" s="452">
        <f t="shared" ref="AC33:AC34" si="68">AA33+AB33</f>
        <v>0</v>
      </c>
      <c r="AD33" s="431">
        <f t="shared" ref="AD33:AD34" si="69">SUMIF($D$3:$U$3,"Gasnetz - direkt",D33:U33)</f>
        <v>0</v>
      </c>
      <c r="AE33" s="427">
        <f t="shared" ref="AE33:AE34" si="70">SUMIF($D$3:$U$3,"Gasnetz - indirekt",D33:U33)</f>
        <v>0</v>
      </c>
      <c r="AF33" s="423">
        <f t="shared" ref="AF33:AF34" si="71">AD33+AE33</f>
        <v>0</v>
      </c>
    </row>
    <row r="34" spans="1:32" s="93" customFormat="1" x14ac:dyDescent="0.2">
      <c r="A34" s="91">
        <f>ROW()</f>
        <v>34</v>
      </c>
      <c r="B34" s="95" t="s">
        <v>281</v>
      </c>
      <c r="C34" s="107" t="s">
        <v>270</v>
      </c>
      <c r="D34" s="429"/>
      <c r="E34" s="426"/>
      <c r="F34" s="423">
        <f>D34+E34</f>
        <v>0</v>
      </c>
      <c r="G34" s="429"/>
      <c r="H34" s="426"/>
      <c r="I34" s="423">
        <f>G34+H34</f>
        <v>0</v>
      </c>
      <c r="J34" s="429"/>
      <c r="K34" s="426"/>
      <c r="L34" s="423">
        <f>J34+K34</f>
        <v>0</v>
      </c>
      <c r="M34" s="429"/>
      <c r="N34" s="426"/>
      <c r="O34" s="423">
        <f>M34+N34</f>
        <v>0</v>
      </c>
      <c r="P34" s="429"/>
      <c r="Q34" s="426"/>
      <c r="R34" s="423">
        <f>P34+Q34</f>
        <v>0</v>
      </c>
      <c r="S34" s="429"/>
      <c r="T34" s="426"/>
      <c r="U34" s="423">
        <f>S34+T34</f>
        <v>0</v>
      </c>
      <c r="V34" s="431">
        <f t="shared" si="63"/>
        <v>0</v>
      </c>
      <c r="W34" s="426"/>
      <c r="X34" s="452">
        <f>V34-W34</f>
        <v>0</v>
      </c>
      <c r="Y34" s="431">
        <f t="shared" si="64"/>
        <v>0</v>
      </c>
      <c r="Z34" s="452">
        <f t="shared" si="65"/>
        <v>0</v>
      </c>
      <c r="AA34" s="431">
        <f t="shared" si="66"/>
        <v>0</v>
      </c>
      <c r="AB34" s="427">
        <f t="shared" si="67"/>
        <v>0</v>
      </c>
      <c r="AC34" s="452">
        <f t="shared" si="68"/>
        <v>0</v>
      </c>
      <c r="AD34" s="431">
        <f t="shared" si="69"/>
        <v>0</v>
      </c>
      <c r="AE34" s="427">
        <f t="shared" si="70"/>
        <v>0</v>
      </c>
      <c r="AF34" s="423">
        <f t="shared" si="71"/>
        <v>0</v>
      </c>
    </row>
    <row r="35" spans="1:32" s="93" customFormat="1" ht="15.75" x14ac:dyDescent="0.2">
      <c r="A35" s="91">
        <f>ROW()</f>
        <v>35</v>
      </c>
      <c r="B35" s="94" t="s">
        <v>282</v>
      </c>
      <c r="C35" s="105" t="s">
        <v>283</v>
      </c>
      <c r="D35" s="437">
        <f t="shared" ref="D35:X35" si="72">SUM(D36:D37)</f>
        <v>0</v>
      </c>
      <c r="E35" s="438">
        <f t="shared" si="72"/>
        <v>0</v>
      </c>
      <c r="F35" s="422">
        <f t="shared" si="72"/>
        <v>0</v>
      </c>
      <c r="G35" s="437">
        <f t="shared" si="72"/>
        <v>0</v>
      </c>
      <c r="H35" s="438">
        <f t="shared" si="72"/>
        <v>0</v>
      </c>
      <c r="I35" s="422">
        <f t="shared" si="72"/>
        <v>0</v>
      </c>
      <c r="J35" s="437">
        <f t="shared" si="72"/>
        <v>0</v>
      </c>
      <c r="K35" s="438">
        <f t="shared" si="72"/>
        <v>0</v>
      </c>
      <c r="L35" s="422">
        <f t="shared" si="72"/>
        <v>0</v>
      </c>
      <c r="M35" s="437">
        <f t="shared" si="72"/>
        <v>0</v>
      </c>
      <c r="N35" s="438">
        <f t="shared" si="72"/>
        <v>0</v>
      </c>
      <c r="O35" s="422">
        <f t="shared" si="72"/>
        <v>0</v>
      </c>
      <c r="P35" s="437">
        <f t="shared" si="72"/>
        <v>0</v>
      </c>
      <c r="Q35" s="438">
        <f t="shared" si="72"/>
        <v>0</v>
      </c>
      <c r="R35" s="422">
        <f t="shared" si="72"/>
        <v>0</v>
      </c>
      <c r="S35" s="437">
        <f t="shared" si="72"/>
        <v>0</v>
      </c>
      <c r="T35" s="438">
        <f t="shared" si="72"/>
        <v>0</v>
      </c>
      <c r="U35" s="422">
        <f t="shared" si="72"/>
        <v>0</v>
      </c>
      <c r="V35" s="430">
        <f t="shared" si="72"/>
        <v>0</v>
      </c>
      <c r="W35" s="438">
        <f t="shared" si="72"/>
        <v>0</v>
      </c>
      <c r="X35" s="451">
        <f t="shared" si="72"/>
        <v>0</v>
      </c>
      <c r="Y35" s="430">
        <f t="shared" ref="Y35:AF35" si="73">SUM(Y36:Y37)</f>
        <v>0</v>
      </c>
      <c r="Z35" s="451">
        <f t="shared" si="73"/>
        <v>0</v>
      </c>
      <c r="AA35" s="430">
        <f t="shared" si="73"/>
        <v>0</v>
      </c>
      <c r="AB35" s="425">
        <f t="shared" si="73"/>
        <v>0</v>
      </c>
      <c r="AC35" s="451">
        <f t="shared" si="73"/>
        <v>0</v>
      </c>
      <c r="AD35" s="430">
        <f t="shared" si="73"/>
        <v>0</v>
      </c>
      <c r="AE35" s="425">
        <f t="shared" si="73"/>
        <v>0</v>
      </c>
      <c r="AF35" s="422">
        <f t="shared" si="73"/>
        <v>0</v>
      </c>
    </row>
    <row r="36" spans="1:32" s="93" customFormat="1" x14ac:dyDescent="0.2">
      <c r="A36" s="91">
        <f>ROW()</f>
        <v>36</v>
      </c>
      <c r="B36" s="95" t="s">
        <v>284</v>
      </c>
      <c r="C36" s="107" t="s">
        <v>269</v>
      </c>
      <c r="D36" s="429"/>
      <c r="E36" s="426"/>
      <c r="F36" s="423">
        <f>D36+E36</f>
        <v>0</v>
      </c>
      <c r="G36" s="429"/>
      <c r="H36" s="426"/>
      <c r="I36" s="423">
        <f>G36+H36</f>
        <v>0</v>
      </c>
      <c r="J36" s="429"/>
      <c r="K36" s="426"/>
      <c r="L36" s="423">
        <f>J36+K36</f>
        <v>0</v>
      </c>
      <c r="M36" s="429"/>
      <c r="N36" s="426"/>
      <c r="O36" s="423">
        <f>M36+N36</f>
        <v>0</v>
      </c>
      <c r="P36" s="429"/>
      <c r="Q36" s="426"/>
      <c r="R36" s="423">
        <f>P36+Q36</f>
        <v>0</v>
      </c>
      <c r="S36" s="429"/>
      <c r="T36" s="426"/>
      <c r="U36" s="423">
        <f>S36+T36</f>
        <v>0</v>
      </c>
      <c r="V36" s="431">
        <f t="shared" ref="V36:V37" si="74">SUMIF($D$9:$U$9,"Summe",D36:U36)</f>
        <v>0</v>
      </c>
      <c r="W36" s="426"/>
      <c r="X36" s="452">
        <f>V36-W36</f>
        <v>0</v>
      </c>
      <c r="Y36" s="431">
        <f t="shared" ref="Y36:Y37" si="75">SUMIF($D$9:$U$9,"direkte Zuordnung",D36:U36)</f>
        <v>0</v>
      </c>
      <c r="Z36" s="452">
        <f t="shared" ref="Z36:Z37" si="76">SUMIF($D$9:$U$9,"indirekte Zuordnung",D36:U36)</f>
        <v>0</v>
      </c>
      <c r="AA36" s="431">
        <f t="shared" ref="AA36:AA37" si="77">SUMIF($D$3:$U$3,"Stromnetz - direkt",D36:U36)</f>
        <v>0</v>
      </c>
      <c r="AB36" s="427">
        <f t="shared" ref="AB36:AB37" si="78">SUMIF($D$3:$U$3,"Stromnetz - indirekt",D36:U36)</f>
        <v>0</v>
      </c>
      <c r="AC36" s="452">
        <f t="shared" ref="AC36:AC37" si="79">AA36+AB36</f>
        <v>0</v>
      </c>
      <c r="AD36" s="431">
        <f t="shared" ref="AD36:AD37" si="80">SUMIF($D$3:$U$3,"Gasnetz - direkt",D36:U36)</f>
        <v>0</v>
      </c>
      <c r="AE36" s="427">
        <f t="shared" ref="AE36:AE37" si="81">SUMIF($D$3:$U$3,"Gasnetz - indirekt",D36:U36)</f>
        <v>0</v>
      </c>
      <c r="AF36" s="423">
        <f t="shared" ref="AF36:AF37" si="82">AD36+AE36</f>
        <v>0</v>
      </c>
    </row>
    <row r="37" spans="1:32" s="93" customFormat="1" x14ac:dyDescent="0.2">
      <c r="A37" s="91">
        <f>ROW()</f>
        <v>37</v>
      </c>
      <c r="B37" s="95" t="s">
        <v>285</v>
      </c>
      <c r="C37" s="107" t="s">
        <v>270</v>
      </c>
      <c r="D37" s="429"/>
      <c r="E37" s="426"/>
      <c r="F37" s="423">
        <f>D37+E37</f>
        <v>0</v>
      </c>
      <c r="G37" s="429"/>
      <c r="H37" s="426"/>
      <c r="I37" s="423">
        <f>G37+H37</f>
        <v>0</v>
      </c>
      <c r="J37" s="429"/>
      <c r="K37" s="426"/>
      <c r="L37" s="423">
        <f>J37+K37</f>
        <v>0</v>
      </c>
      <c r="M37" s="429"/>
      <c r="N37" s="426"/>
      <c r="O37" s="423">
        <f>M37+N37</f>
        <v>0</v>
      </c>
      <c r="P37" s="429"/>
      <c r="Q37" s="426"/>
      <c r="R37" s="423">
        <f>P37+Q37</f>
        <v>0</v>
      </c>
      <c r="S37" s="429"/>
      <c r="T37" s="426"/>
      <c r="U37" s="423">
        <f>S37+T37</f>
        <v>0</v>
      </c>
      <c r="V37" s="431">
        <f t="shared" si="74"/>
        <v>0</v>
      </c>
      <c r="W37" s="426"/>
      <c r="X37" s="452">
        <f>V37-W37</f>
        <v>0</v>
      </c>
      <c r="Y37" s="431">
        <f t="shared" si="75"/>
        <v>0</v>
      </c>
      <c r="Z37" s="452">
        <f t="shared" si="76"/>
        <v>0</v>
      </c>
      <c r="AA37" s="431">
        <f t="shared" si="77"/>
        <v>0</v>
      </c>
      <c r="AB37" s="427">
        <f t="shared" si="78"/>
        <v>0</v>
      </c>
      <c r="AC37" s="452">
        <f t="shared" si="79"/>
        <v>0</v>
      </c>
      <c r="AD37" s="431">
        <f t="shared" si="80"/>
        <v>0</v>
      </c>
      <c r="AE37" s="427">
        <f t="shared" si="81"/>
        <v>0</v>
      </c>
      <c r="AF37" s="423">
        <f t="shared" si="82"/>
        <v>0</v>
      </c>
    </row>
    <row r="38" spans="1:32" s="93" customFormat="1" ht="15.75" x14ac:dyDescent="0.2">
      <c r="A38" s="91">
        <f>ROW()</f>
        <v>38</v>
      </c>
      <c r="B38" s="94" t="s">
        <v>286</v>
      </c>
      <c r="C38" s="105" t="s">
        <v>287</v>
      </c>
      <c r="D38" s="437">
        <f t="shared" ref="D38:X38" si="83">SUM(D39:D40)</f>
        <v>0</v>
      </c>
      <c r="E38" s="438">
        <f t="shared" si="83"/>
        <v>0</v>
      </c>
      <c r="F38" s="422">
        <f t="shared" si="83"/>
        <v>0</v>
      </c>
      <c r="G38" s="437">
        <f t="shared" si="83"/>
        <v>0</v>
      </c>
      <c r="H38" s="438">
        <f t="shared" si="83"/>
        <v>0</v>
      </c>
      <c r="I38" s="422">
        <f t="shared" si="83"/>
        <v>0</v>
      </c>
      <c r="J38" s="437">
        <f t="shared" si="83"/>
        <v>0</v>
      </c>
      <c r="K38" s="438">
        <f t="shared" si="83"/>
        <v>0</v>
      </c>
      <c r="L38" s="422">
        <f t="shared" si="83"/>
        <v>0</v>
      </c>
      <c r="M38" s="437">
        <f t="shared" si="83"/>
        <v>0</v>
      </c>
      <c r="N38" s="438">
        <f t="shared" si="83"/>
        <v>0</v>
      </c>
      <c r="O38" s="422">
        <f t="shared" si="83"/>
        <v>0</v>
      </c>
      <c r="P38" s="437">
        <f t="shared" si="83"/>
        <v>0</v>
      </c>
      <c r="Q38" s="438">
        <f t="shared" si="83"/>
        <v>0</v>
      </c>
      <c r="R38" s="422">
        <f t="shared" si="83"/>
        <v>0</v>
      </c>
      <c r="S38" s="437">
        <f t="shared" si="83"/>
        <v>0</v>
      </c>
      <c r="T38" s="438">
        <f t="shared" si="83"/>
        <v>0</v>
      </c>
      <c r="U38" s="422">
        <f t="shared" si="83"/>
        <v>0</v>
      </c>
      <c r="V38" s="430">
        <f t="shared" si="83"/>
        <v>0</v>
      </c>
      <c r="W38" s="438">
        <f t="shared" si="83"/>
        <v>0</v>
      </c>
      <c r="X38" s="451">
        <f t="shared" si="83"/>
        <v>0</v>
      </c>
      <c r="Y38" s="430">
        <f t="shared" ref="Y38:AF38" si="84">SUM(Y39:Y40)</f>
        <v>0</v>
      </c>
      <c r="Z38" s="451">
        <f t="shared" si="84"/>
        <v>0</v>
      </c>
      <c r="AA38" s="430">
        <f t="shared" si="84"/>
        <v>0</v>
      </c>
      <c r="AB38" s="425">
        <f t="shared" si="84"/>
        <v>0</v>
      </c>
      <c r="AC38" s="451">
        <f t="shared" si="84"/>
        <v>0</v>
      </c>
      <c r="AD38" s="430">
        <f t="shared" si="84"/>
        <v>0</v>
      </c>
      <c r="AE38" s="425">
        <f t="shared" si="84"/>
        <v>0</v>
      </c>
      <c r="AF38" s="422">
        <f t="shared" si="84"/>
        <v>0</v>
      </c>
    </row>
    <row r="39" spans="1:32" s="93" customFormat="1" x14ac:dyDescent="0.2">
      <c r="A39" s="91">
        <f>ROW()</f>
        <v>39</v>
      </c>
      <c r="B39" s="95" t="s">
        <v>288</v>
      </c>
      <c r="C39" s="107" t="s">
        <v>269</v>
      </c>
      <c r="D39" s="429"/>
      <c r="E39" s="426"/>
      <c r="F39" s="423">
        <f>D39+E39</f>
        <v>0</v>
      </c>
      <c r="G39" s="429"/>
      <c r="H39" s="426"/>
      <c r="I39" s="423">
        <f>G39+H39</f>
        <v>0</v>
      </c>
      <c r="J39" s="429"/>
      <c r="K39" s="426"/>
      <c r="L39" s="423">
        <f>J39+K39</f>
        <v>0</v>
      </c>
      <c r="M39" s="429"/>
      <c r="N39" s="426"/>
      <c r="O39" s="423">
        <f>M39+N39</f>
        <v>0</v>
      </c>
      <c r="P39" s="429"/>
      <c r="Q39" s="426"/>
      <c r="R39" s="423">
        <f>P39+Q39</f>
        <v>0</v>
      </c>
      <c r="S39" s="429"/>
      <c r="T39" s="426"/>
      <c r="U39" s="423">
        <f>S39+T39</f>
        <v>0</v>
      </c>
      <c r="V39" s="431">
        <f t="shared" ref="V39:V40" si="85">SUMIF($D$9:$U$9,"Summe",D39:U39)</f>
        <v>0</v>
      </c>
      <c r="W39" s="426"/>
      <c r="X39" s="452">
        <f>V39-W39</f>
        <v>0</v>
      </c>
      <c r="Y39" s="431">
        <f t="shared" ref="Y39:Y40" si="86">SUMIF($D$9:$U$9,"direkte Zuordnung",D39:U39)</f>
        <v>0</v>
      </c>
      <c r="Z39" s="452">
        <f t="shared" ref="Z39:Z40" si="87">SUMIF($D$9:$U$9,"indirekte Zuordnung",D39:U39)</f>
        <v>0</v>
      </c>
      <c r="AA39" s="431">
        <f t="shared" ref="AA39:AA40" si="88">SUMIF($D$3:$U$3,"Stromnetz - direkt",D39:U39)</f>
        <v>0</v>
      </c>
      <c r="AB39" s="427">
        <f t="shared" ref="AB39:AB40" si="89">SUMIF($D$3:$U$3,"Stromnetz - indirekt",D39:U39)</f>
        <v>0</v>
      </c>
      <c r="AC39" s="452">
        <f t="shared" ref="AC39:AC40" si="90">AA39+AB39</f>
        <v>0</v>
      </c>
      <c r="AD39" s="431">
        <f t="shared" ref="AD39:AD40" si="91">SUMIF($D$3:$U$3,"Gasnetz - direkt",D39:U39)</f>
        <v>0</v>
      </c>
      <c r="AE39" s="427">
        <f t="shared" ref="AE39:AE40" si="92">SUMIF($D$3:$U$3,"Gasnetz - indirekt",D39:U39)</f>
        <v>0</v>
      </c>
      <c r="AF39" s="423">
        <f t="shared" ref="AF39:AF40" si="93">AD39+AE39</f>
        <v>0</v>
      </c>
    </row>
    <row r="40" spans="1:32" s="93" customFormat="1" x14ac:dyDescent="0.2">
      <c r="A40" s="91">
        <f>ROW()</f>
        <v>40</v>
      </c>
      <c r="B40" s="95" t="s">
        <v>289</v>
      </c>
      <c r="C40" s="107" t="s">
        <v>270</v>
      </c>
      <c r="D40" s="429"/>
      <c r="E40" s="426"/>
      <c r="F40" s="423">
        <f>D40+E40</f>
        <v>0</v>
      </c>
      <c r="G40" s="429"/>
      <c r="H40" s="426"/>
      <c r="I40" s="423">
        <f>G40+H40</f>
        <v>0</v>
      </c>
      <c r="J40" s="429"/>
      <c r="K40" s="426"/>
      <c r="L40" s="423">
        <f>J40+K40</f>
        <v>0</v>
      </c>
      <c r="M40" s="429"/>
      <c r="N40" s="426"/>
      <c r="O40" s="423">
        <f>M40+N40</f>
        <v>0</v>
      </c>
      <c r="P40" s="429"/>
      <c r="Q40" s="426"/>
      <c r="R40" s="423">
        <f>P40+Q40</f>
        <v>0</v>
      </c>
      <c r="S40" s="429"/>
      <c r="T40" s="426"/>
      <c r="U40" s="423">
        <f>S40+T40</f>
        <v>0</v>
      </c>
      <c r="V40" s="431">
        <f t="shared" si="85"/>
        <v>0</v>
      </c>
      <c r="W40" s="426"/>
      <c r="X40" s="452">
        <f>V40-W40</f>
        <v>0</v>
      </c>
      <c r="Y40" s="431">
        <f t="shared" si="86"/>
        <v>0</v>
      </c>
      <c r="Z40" s="452">
        <f t="shared" si="87"/>
        <v>0</v>
      </c>
      <c r="AA40" s="431">
        <f t="shared" si="88"/>
        <v>0</v>
      </c>
      <c r="AB40" s="427">
        <f t="shared" si="89"/>
        <v>0</v>
      </c>
      <c r="AC40" s="452">
        <f t="shared" si="90"/>
        <v>0</v>
      </c>
      <c r="AD40" s="431">
        <f t="shared" si="91"/>
        <v>0</v>
      </c>
      <c r="AE40" s="427">
        <f t="shared" si="92"/>
        <v>0</v>
      </c>
      <c r="AF40" s="423">
        <f t="shared" si="93"/>
        <v>0</v>
      </c>
    </row>
    <row r="41" spans="1:32" s="93" customFormat="1" ht="15.75" x14ac:dyDescent="0.2">
      <c r="A41" s="91">
        <f>ROW()</f>
        <v>41</v>
      </c>
      <c r="B41" s="94" t="s">
        <v>31</v>
      </c>
      <c r="C41" s="105" t="s">
        <v>290</v>
      </c>
      <c r="D41" s="437">
        <f t="shared" ref="D41:X41" si="94">D42+D47+D60+D67</f>
        <v>0</v>
      </c>
      <c r="E41" s="438">
        <f t="shared" si="94"/>
        <v>0</v>
      </c>
      <c r="F41" s="422">
        <f t="shared" si="94"/>
        <v>0</v>
      </c>
      <c r="G41" s="437">
        <f t="shared" si="94"/>
        <v>0</v>
      </c>
      <c r="H41" s="438">
        <f t="shared" si="94"/>
        <v>0</v>
      </c>
      <c r="I41" s="422">
        <f t="shared" si="94"/>
        <v>0</v>
      </c>
      <c r="J41" s="437">
        <f t="shared" si="94"/>
        <v>0</v>
      </c>
      <c r="K41" s="438">
        <f t="shared" si="94"/>
        <v>0</v>
      </c>
      <c r="L41" s="422">
        <f t="shared" si="94"/>
        <v>0</v>
      </c>
      <c r="M41" s="437">
        <f t="shared" si="94"/>
        <v>0</v>
      </c>
      <c r="N41" s="438">
        <f t="shared" si="94"/>
        <v>0</v>
      </c>
      <c r="O41" s="422">
        <f t="shared" si="94"/>
        <v>0</v>
      </c>
      <c r="P41" s="437">
        <f t="shared" si="94"/>
        <v>0</v>
      </c>
      <c r="Q41" s="438">
        <f t="shared" si="94"/>
        <v>0</v>
      </c>
      <c r="R41" s="422">
        <f t="shared" si="94"/>
        <v>0</v>
      </c>
      <c r="S41" s="437">
        <f t="shared" si="94"/>
        <v>0</v>
      </c>
      <c r="T41" s="438">
        <f t="shared" si="94"/>
        <v>0</v>
      </c>
      <c r="U41" s="422">
        <f t="shared" si="94"/>
        <v>0</v>
      </c>
      <c r="V41" s="430">
        <f t="shared" si="94"/>
        <v>0</v>
      </c>
      <c r="W41" s="438">
        <f t="shared" si="94"/>
        <v>0</v>
      </c>
      <c r="X41" s="451">
        <f t="shared" si="94"/>
        <v>0</v>
      </c>
      <c r="Y41" s="430">
        <f t="shared" ref="Y41:AF41" si="95">Y42+Y47+Y60+Y67</f>
        <v>0</v>
      </c>
      <c r="Z41" s="451">
        <f t="shared" si="95"/>
        <v>0</v>
      </c>
      <c r="AA41" s="430">
        <f t="shared" si="95"/>
        <v>0</v>
      </c>
      <c r="AB41" s="425">
        <f t="shared" si="95"/>
        <v>0</v>
      </c>
      <c r="AC41" s="451">
        <f t="shared" si="95"/>
        <v>0</v>
      </c>
      <c r="AD41" s="430">
        <f t="shared" si="95"/>
        <v>0</v>
      </c>
      <c r="AE41" s="425">
        <f t="shared" si="95"/>
        <v>0</v>
      </c>
      <c r="AF41" s="422">
        <f t="shared" si="95"/>
        <v>0</v>
      </c>
    </row>
    <row r="42" spans="1:32" s="93" customFormat="1" ht="15.75" x14ac:dyDescent="0.2">
      <c r="A42" s="91">
        <f>ROW()</f>
        <v>42</v>
      </c>
      <c r="B42" s="96" t="s">
        <v>291</v>
      </c>
      <c r="C42" s="105" t="s">
        <v>292</v>
      </c>
      <c r="D42" s="430">
        <f t="shared" ref="D42:X42" si="96">SUM(D43:D46)</f>
        <v>0</v>
      </c>
      <c r="E42" s="425">
        <f t="shared" si="96"/>
        <v>0</v>
      </c>
      <c r="F42" s="422">
        <f t="shared" si="96"/>
        <v>0</v>
      </c>
      <c r="G42" s="430">
        <f t="shared" si="96"/>
        <v>0</v>
      </c>
      <c r="H42" s="425">
        <f t="shared" si="96"/>
        <v>0</v>
      </c>
      <c r="I42" s="422">
        <f t="shared" si="96"/>
        <v>0</v>
      </c>
      <c r="J42" s="430">
        <f t="shared" si="96"/>
        <v>0</v>
      </c>
      <c r="K42" s="425">
        <f t="shared" si="96"/>
        <v>0</v>
      </c>
      <c r="L42" s="422">
        <f t="shared" si="96"/>
        <v>0</v>
      </c>
      <c r="M42" s="430">
        <f t="shared" si="96"/>
        <v>0</v>
      </c>
      <c r="N42" s="425">
        <f t="shared" si="96"/>
        <v>0</v>
      </c>
      <c r="O42" s="422">
        <f t="shared" si="96"/>
        <v>0</v>
      </c>
      <c r="P42" s="430">
        <f t="shared" si="96"/>
        <v>0</v>
      </c>
      <c r="Q42" s="425">
        <f t="shared" si="96"/>
        <v>0</v>
      </c>
      <c r="R42" s="422">
        <f t="shared" si="96"/>
        <v>0</v>
      </c>
      <c r="S42" s="430">
        <f t="shared" si="96"/>
        <v>0</v>
      </c>
      <c r="T42" s="425">
        <f t="shared" si="96"/>
        <v>0</v>
      </c>
      <c r="U42" s="422">
        <f t="shared" si="96"/>
        <v>0</v>
      </c>
      <c r="V42" s="430">
        <f t="shared" si="96"/>
        <v>0</v>
      </c>
      <c r="W42" s="425">
        <f t="shared" si="96"/>
        <v>0</v>
      </c>
      <c r="X42" s="451">
        <f t="shared" si="96"/>
        <v>0</v>
      </c>
      <c r="Y42" s="430">
        <f t="shared" ref="Y42:AF42" si="97">SUM(Y43:Y46)</f>
        <v>0</v>
      </c>
      <c r="Z42" s="451">
        <f t="shared" si="97"/>
        <v>0</v>
      </c>
      <c r="AA42" s="430">
        <f t="shared" si="97"/>
        <v>0</v>
      </c>
      <c r="AB42" s="425">
        <f t="shared" si="97"/>
        <v>0</v>
      </c>
      <c r="AC42" s="451">
        <f t="shared" si="97"/>
        <v>0</v>
      </c>
      <c r="AD42" s="430">
        <f t="shared" si="97"/>
        <v>0</v>
      </c>
      <c r="AE42" s="425">
        <f t="shared" si="97"/>
        <v>0</v>
      </c>
      <c r="AF42" s="422">
        <f t="shared" si="97"/>
        <v>0</v>
      </c>
    </row>
    <row r="43" spans="1:32" s="93" customFormat="1" ht="15.75" x14ac:dyDescent="0.2">
      <c r="A43" s="91">
        <f>ROW()</f>
        <v>43</v>
      </c>
      <c r="B43" s="94" t="s">
        <v>293</v>
      </c>
      <c r="C43" s="105" t="s">
        <v>294</v>
      </c>
      <c r="D43" s="428"/>
      <c r="E43" s="424"/>
      <c r="F43" s="422">
        <f>D43+E43</f>
        <v>0</v>
      </c>
      <c r="G43" s="428"/>
      <c r="H43" s="424"/>
      <c r="I43" s="422">
        <f>G43+H43</f>
        <v>0</v>
      </c>
      <c r="J43" s="428"/>
      <c r="K43" s="424"/>
      <c r="L43" s="422">
        <f>J43+K43</f>
        <v>0</v>
      </c>
      <c r="M43" s="428"/>
      <c r="N43" s="424"/>
      <c r="O43" s="422">
        <f>M43+N43</f>
        <v>0</v>
      </c>
      <c r="P43" s="428"/>
      <c r="Q43" s="424"/>
      <c r="R43" s="422">
        <f>P43+Q43</f>
        <v>0</v>
      </c>
      <c r="S43" s="428"/>
      <c r="T43" s="424"/>
      <c r="U43" s="422">
        <f>S43+T43</f>
        <v>0</v>
      </c>
      <c r="V43" s="430">
        <f t="shared" ref="V43:V46" si="98">SUMIF($D$9:$U$9,"Summe",D43:U43)</f>
        <v>0</v>
      </c>
      <c r="W43" s="424"/>
      <c r="X43" s="451">
        <f>V43-W43</f>
        <v>0</v>
      </c>
      <c r="Y43" s="430">
        <f t="shared" ref="Y43:Y46" si="99">SUMIF($D$9:$U$9,"direkte Zuordnung",D43:U43)</f>
        <v>0</v>
      </c>
      <c r="Z43" s="451">
        <f t="shared" ref="Z43:Z46" si="100">SUMIF($D$9:$U$9,"indirekte Zuordnung",D43:U43)</f>
        <v>0</v>
      </c>
      <c r="AA43" s="430">
        <f t="shared" ref="AA43:AA46" si="101">SUMIF($D$3:$U$3,"Stromnetz - direkt",D43:U43)</f>
        <v>0</v>
      </c>
      <c r="AB43" s="425">
        <f t="shared" ref="AB43:AB46" si="102">SUMIF($D$3:$U$3,"Stromnetz - indirekt",D43:U43)</f>
        <v>0</v>
      </c>
      <c r="AC43" s="451">
        <f t="shared" ref="AC43:AC46" si="103">AA43+AB43</f>
        <v>0</v>
      </c>
      <c r="AD43" s="430">
        <f t="shared" ref="AD43:AD46" si="104">SUMIF($D$3:$U$3,"Gasnetz - direkt",D43:U43)</f>
        <v>0</v>
      </c>
      <c r="AE43" s="425">
        <f t="shared" ref="AE43:AE46" si="105">SUMIF($D$3:$U$3,"Gasnetz - indirekt",D43:U43)</f>
        <v>0</v>
      </c>
      <c r="AF43" s="422">
        <f t="shared" ref="AF43:AF46" si="106">AD43+AE43</f>
        <v>0</v>
      </c>
    </row>
    <row r="44" spans="1:32" s="93" customFormat="1" ht="15.75" x14ac:dyDescent="0.2">
      <c r="A44" s="91">
        <f>ROW()</f>
        <v>44</v>
      </c>
      <c r="B44" s="94" t="s">
        <v>295</v>
      </c>
      <c r="C44" s="105" t="s">
        <v>296</v>
      </c>
      <c r="D44" s="428"/>
      <c r="E44" s="424"/>
      <c r="F44" s="422">
        <f>D44+E44</f>
        <v>0</v>
      </c>
      <c r="G44" s="428"/>
      <c r="H44" s="424"/>
      <c r="I44" s="422">
        <f>G44+H44</f>
        <v>0</v>
      </c>
      <c r="J44" s="428"/>
      <c r="K44" s="424"/>
      <c r="L44" s="422">
        <f>J44+K44</f>
        <v>0</v>
      </c>
      <c r="M44" s="428"/>
      <c r="N44" s="424"/>
      <c r="O44" s="422">
        <f>M44+N44</f>
        <v>0</v>
      </c>
      <c r="P44" s="428"/>
      <c r="Q44" s="424"/>
      <c r="R44" s="422">
        <f>P44+Q44</f>
        <v>0</v>
      </c>
      <c r="S44" s="428"/>
      <c r="T44" s="424"/>
      <c r="U44" s="422">
        <f>S44+T44</f>
        <v>0</v>
      </c>
      <c r="V44" s="430">
        <f t="shared" si="98"/>
        <v>0</v>
      </c>
      <c r="W44" s="424"/>
      <c r="X44" s="451">
        <f>V44-W44</f>
        <v>0</v>
      </c>
      <c r="Y44" s="430">
        <f t="shared" si="99"/>
        <v>0</v>
      </c>
      <c r="Z44" s="451">
        <f t="shared" si="100"/>
        <v>0</v>
      </c>
      <c r="AA44" s="430">
        <f t="shared" si="101"/>
        <v>0</v>
      </c>
      <c r="AB44" s="425">
        <f t="shared" si="102"/>
        <v>0</v>
      </c>
      <c r="AC44" s="451">
        <f t="shared" si="103"/>
        <v>0</v>
      </c>
      <c r="AD44" s="430">
        <f t="shared" si="104"/>
        <v>0</v>
      </c>
      <c r="AE44" s="425">
        <f t="shared" si="105"/>
        <v>0</v>
      </c>
      <c r="AF44" s="422">
        <f t="shared" si="106"/>
        <v>0</v>
      </c>
    </row>
    <row r="45" spans="1:32" s="93" customFormat="1" ht="15.75" x14ac:dyDescent="0.2">
      <c r="A45" s="91">
        <f>ROW()</f>
        <v>45</v>
      </c>
      <c r="B45" s="94" t="s">
        <v>297</v>
      </c>
      <c r="C45" s="105" t="s">
        <v>298</v>
      </c>
      <c r="D45" s="428"/>
      <c r="E45" s="424"/>
      <c r="F45" s="422">
        <f>D45+E45</f>
        <v>0</v>
      </c>
      <c r="G45" s="428"/>
      <c r="H45" s="424"/>
      <c r="I45" s="422">
        <f>G45+H45</f>
        <v>0</v>
      </c>
      <c r="J45" s="428"/>
      <c r="K45" s="424"/>
      <c r="L45" s="422">
        <f>J45+K45</f>
        <v>0</v>
      </c>
      <c r="M45" s="428"/>
      <c r="N45" s="424"/>
      <c r="O45" s="422">
        <f>M45+N45</f>
        <v>0</v>
      </c>
      <c r="P45" s="428"/>
      <c r="Q45" s="424"/>
      <c r="R45" s="422">
        <f>P45+Q45</f>
        <v>0</v>
      </c>
      <c r="S45" s="428"/>
      <c r="T45" s="424"/>
      <c r="U45" s="422">
        <f>S45+T45</f>
        <v>0</v>
      </c>
      <c r="V45" s="430">
        <f t="shared" si="98"/>
        <v>0</v>
      </c>
      <c r="W45" s="424"/>
      <c r="X45" s="451">
        <f>V45-W45</f>
        <v>0</v>
      </c>
      <c r="Y45" s="430">
        <f t="shared" si="99"/>
        <v>0</v>
      </c>
      <c r="Z45" s="451">
        <f t="shared" si="100"/>
        <v>0</v>
      </c>
      <c r="AA45" s="430">
        <f t="shared" si="101"/>
        <v>0</v>
      </c>
      <c r="AB45" s="425">
        <f t="shared" si="102"/>
        <v>0</v>
      </c>
      <c r="AC45" s="451">
        <f t="shared" si="103"/>
        <v>0</v>
      </c>
      <c r="AD45" s="430">
        <f t="shared" si="104"/>
        <v>0</v>
      </c>
      <c r="AE45" s="425">
        <f t="shared" si="105"/>
        <v>0</v>
      </c>
      <c r="AF45" s="422">
        <f t="shared" si="106"/>
        <v>0</v>
      </c>
    </row>
    <row r="46" spans="1:32" s="93" customFormat="1" ht="15.75" x14ac:dyDescent="0.2">
      <c r="A46" s="91">
        <f>ROW()</f>
        <v>46</v>
      </c>
      <c r="B46" s="94" t="s">
        <v>299</v>
      </c>
      <c r="C46" s="105" t="s">
        <v>255</v>
      </c>
      <c r="D46" s="428"/>
      <c r="E46" s="424"/>
      <c r="F46" s="422">
        <f>D46+E46</f>
        <v>0</v>
      </c>
      <c r="G46" s="428"/>
      <c r="H46" s="424"/>
      <c r="I46" s="422">
        <f>G46+H46</f>
        <v>0</v>
      </c>
      <c r="J46" s="428"/>
      <c r="K46" s="424"/>
      <c r="L46" s="422">
        <f>J46+K46</f>
        <v>0</v>
      </c>
      <c r="M46" s="428"/>
      <c r="N46" s="424"/>
      <c r="O46" s="422">
        <f>M46+N46</f>
        <v>0</v>
      </c>
      <c r="P46" s="428"/>
      <c r="Q46" s="424"/>
      <c r="R46" s="422">
        <f>P46+Q46</f>
        <v>0</v>
      </c>
      <c r="S46" s="428"/>
      <c r="T46" s="424"/>
      <c r="U46" s="422">
        <f>S46+T46</f>
        <v>0</v>
      </c>
      <c r="V46" s="430">
        <f t="shared" si="98"/>
        <v>0</v>
      </c>
      <c r="W46" s="424"/>
      <c r="X46" s="451">
        <f>V46-W46</f>
        <v>0</v>
      </c>
      <c r="Y46" s="430">
        <f t="shared" si="99"/>
        <v>0</v>
      </c>
      <c r="Z46" s="451">
        <f t="shared" si="100"/>
        <v>0</v>
      </c>
      <c r="AA46" s="430">
        <f t="shared" si="101"/>
        <v>0</v>
      </c>
      <c r="AB46" s="425">
        <f t="shared" si="102"/>
        <v>0</v>
      </c>
      <c r="AC46" s="451">
        <f t="shared" si="103"/>
        <v>0</v>
      </c>
      <c r="AD46" s="430">
        <f t="shared" si="104"/>
        <v>0</v>
      </c>
      <c r="AE46" s="425">
        <f t="shared" si="105"/>
        <v>0</v>
      </c>
      <c r="AF46" s="422">
        <f t="shared" si="106"/>
        <v>0</v>
      </c>
    </row>
    <row r="47" spans="1:32" s="93" customFormat="1" ht="31.5" x14ac:dyDescent="0.2">
      <c r="A47" s="91">
        <f>ROW()</f>
        <v>47</v>
      </c>
      <c r="B47" s="96" t="s">
        <v>300</v>
      </c>
      <c r="C47" s="105" t="s">
        <v>301</v>
      </c>
      <c r="D47" s="437">
        <f t="shared" ref="D47:X47" si="107">D48+D51+D54+D57</f>
        <v>0</v>
      </c>
      <c r="E47" s="438">
        <f t="shared" si="107"/>
        <v>0</v>
      </c>
      <c r="F47" s="422">
        <f t="shared" si="107"/>
        <v>0</v>
      </c>
      <c r="G47" s="437">
        <f t="shared" si="107"/>
        <v>0</v>
      </c>
      <c r="H47" s="438">
        <f t="shared" si="107"/>
        <v>0</v>
      </c>
      <c r="I47" s="422">
        <f t="shared" si="107"/>
        <v>0</v>
      </c>
      <c r="J47" s="437">
        <f t="shared" si="107"/>
        <v>0</v>
      </c>
      <c r="K47" s="438">
        <f t="shared" si="107"/>
        <v>0</v>
      </c>
      <c r="L47" s="422">
        <f t="shared" si="107"/>
        <v>0</v>
      </c>
      <c r="M47" s="437">
        <f t="shared" si="107"/>
        <v>0</v>
      </c>
      <c r="N47" s="438">
        <f t="shared" si="107"/>
        <v>0</v>
      </c>
      <c r="O47" s="422">
        <f t="shared" si="107"/>
        <v>0</v>
      </c>
      <c r="P47" s="437">
        <f t="shared" si="107"/>
        <v>0</v>
      </c>
      <c r="Q47" s="438">
        <f t="shared" si="107"/>
        <v>0</v>
      </c>
      <c r="R47" s="422">
        <f t="shared" si="107"/>
        <v>0</v>
      </c>
      <c r="S47" s="437">
        <f t="shared" si="107"/>
        <v>0</v>
      </c>
      <c r="T47" s="438">
        <f t="shared" si="107"/>
        <v>0</v>
      </c>
      <c r="U47" s="422">
        <f t="shared" si="107"/>
        <v>0</v>
      </c>
      <c r="V47" s="430">
        <f t="shared" si="107"/>
        <v>0</v>
      </c>
      <c r="W47" s="438">
        <f t="shared" si="107"/>
        <v>0</v>
      </c>
      <c r="X47" s="451">
        <f t="shared" si="107"/>
        <v>0</v>
      </c>
      <c r="Y47" s="430">
        <f t="shared" ref="Y47:AF47" si="108">Y48+Y51+Y54+Y57</f>
        <v>0</v>
      </c>
      <c r="Z47" s="451">
        <f t="shared" si="108"/>
        <v>0</v>
      </c>
      <c r="AA47" s="430">
        <f t="shared" si="108"/>
        <v>0</v>
      </c>
      <c r="AB47" s="425">
        <f t="shared" si="108"/>
        <v>0</v>
      </c>
      <c r="AC47" s="451">
        <f t="shared" si="108"/>
        <v>0</v>
      </c>
      <c r="AD47" s="430">
        <f t="shared" si="108"/>
        <v>0</v>
      </c>
      <c r="AE47" s="425">
        <f t="shared" si="108"/>
        <v>0</v>
      </c>
      <c r="AF47" s="422">
        <f t="shared" si="108"/>
        <v>0</v>
      </c>
    </row>
    <row r="48" spans="1:32" s="93" customFormat="1" ht="15.75" x14ac:dyDescent="0.2">
      <c r="A48" s="91">
        <f>ROW()</f>
        <v>48</v>
      </c>
      <c r="B48" s="94" t="s">
        <v>302</v>
      </c>
      <c r="C48" s="105" t="s">
        <v>303</v>
      </c>
      <c r="D48" s="437">
        <f t="shared" ref="D48:X48" si="109">SUM(D49:D50)</f>
        <v>0</v>
      </c>
      <c r="E48" s="438">
        <f t="shared" si="109"/>
        <v>0</v>
      </c>
      <c r="F48" s="422">
        <f t="shared" si="109"/>
        <v>0</v>
      </c>
      <c r="G48" s="437">
        <f t="shared" si="109"/>
        <v>0</v>
      </c>
      <c r="H48" s="438">
        <f t="shared" si="109"/>
        <v>0</v>
      </c>
      <c r="I48" s="422">
        <f t="shared" si="109"/>
        <v>0</v>
      </c>
      <c r="J48" s="437">
        <f t="shared" si="109"/>
        <v>0</v>
      </c>
      <c r="K48" s="438">
        <f t="shared" si="109"/>
        <v>0</v>
      </c>
      <c r="L48" s="422">
        <f t="shared" si="109"/>
        <v>0</v>
      </c>
      <c r="M48" s="437">
        <f t="shared" si="109"/>
        <v>0</v>
      </c>
      <c r="N48" s="438">
        <f t="shared" si="109"/>
        <v>0</v>
      </c>
      <c r="O48" s="422">
        <f t="shared" si="109"/>
        <v>0</v>
      </c>
      <c r="P48" s="437">
        <f t="shared" si="109"/>
        <v>0</v>
      </c>
      <c r="Q48" s="438">
        <f t="shared" si="109"/>
        <v>0</v>
      </c>
      <c r="R48" s="422">
        <f t="shared" si="109"/>
        <v>0</v>
      </c>
      <c r="S48" s="437">
        <f t="shared" si="109"/>
        <v>0</v>
      </c>
      <c r="T48" s="438">
        <f t="shared" si="109"/>
        <v>0</v>
      </c>
      <c r="U48" s="422">
        <f t="shared" si="109"/>
        <v>0</v>
      </c>
      <c r="V48" s="430">
        <f t="shared" si="109"/>
        <v>0</v>
      </c>
      <c r="W48" s="438">
        <f t="shared" si="109"/>
        <v>0</v>
      </c>
      <c r="X48" s="451">
        <f t="shared" si="109"/>
        <v>0</v>
      </c>
      <c r="Y48" s="430">
        <f t="shared" ref="Y48:AF48" si="110">SUM(Y49:Y50)</f>
        <v>0</v>
      </c>
      <c r="Z48" s="451">
        <f t="shared" si="110"/>
        <v>0</v>
      </c>
      <c r="AA48" s="430">
        <f t="shared" si="110"/>
        <v>0</v>
      </c>
      <c r="AB48" s="425">
        <f t="shared" si="110"/>
        <v>0</v>
      </c>
      <c r="AC48" s="451">
        <f t="shared" si="110"/>
        <v>0</v>
      </c>
      <c r="AD48" s="430">
        <f t="shared" si="110"/>
        <v>0</v>
      </c>
      <c r="AE48" s="425">
        <f t="shared" si="110"/>
        <v>0</v>
      </c>
      <c r="AF48" s="422">
        <f t="shared" si="110"/>
        <v>0</v>
      </c>
    </row>
    <row r="49" spans="1:32" s="93" customFormat="1" x14ac:dyDescent="0.2">
      <c r="A49" s="91">
        <f>ROW()</f>
        <v>49</v>
      </c>
      <c r="B49" s="95" t="s">
        <v>304</v>
      </c>
      <c r="C49" s="107" t="s">
        <v>269</v>
      </c>
      <c r="D49" s="429"/>
      <c r="E49" s="426"/>
      <c r="F49" s="423">
        <f>D49+E49</f>
        <v>0</v>
      </c>
      <c r="G49" s="429"/>
      <c r="H49" s="426"/>
      <c r="I49" s="423">
        <f>G49+H49</f>
        <v>0</v>
      </c>
      <c r="J49" s="429"/>
      <c r="K49" s="426"/>
      <c r="L49" s="423">
        <f>J49+K49</f>
        <v>0</v>
      </c>
      <c r="M49" s="429"/>
      <c r="N49" s="426"/>
      <c r="O49" s="423">
        <f>M49+N49</f>
        <v>0</v>
      </c>
      <c r="P49" s="429"/>
      <c r="Q49" s="426"/>
      <c r="R49" s="423">
        <f>P49+Q49</f>
        <v>0</v>
      </c>
      <c r="S49" s="429"/>
      <c r="T49" s="426"/>
      <c r="U49" s="423">
        <f>S49+T49</f>
        <v>0</v>
      </c>
      <c r="V49" s="431">
        <f t="shared" ref="V49:V50" si="111">SUMIF($D$9:$U$9,"Summe",D49:U49)</f>
        <v>0</v>
      </c>
      <c r="W49" s="426"/>
      <c r="X49" s="452">
        <f>V49-W49</f>
        <v>0</v>
      </c>
      <c r="Y49" s="431">
        <f t="shared" ref="Y49:Y50" si="112">SUMIF($D$9:$U$9,"direkte Zuordnung",D49:U49)</f>
        <v>0</v>
      </c>
      <c r="Z49" s="452">
        <f t="shared" ref="Z49:Z50" si="113">SUMIF($D$9:$U$9,"indirekte Zuordnung",D49:U49)</f>
        <v>0</v>
      </c>
      <c r="AA49" s="431">
        <f t="shared" ref="AA49:AA50" si="114">SUMIF($D$3:$U$3,"Stromnetz - direkt",D49:U49)</f>
        <v>0</v>
      </c>
      <c r="AB49" s="427">
        <f t="shared" ref="AB49:AB50" si="115">SUMIF($D$3:$U$3,"Stromnetz - indirekt",D49:U49)</f>
        <v>0</v>
      </c>
      <c r="AC49" s="452">
        <f t="shared" ref="AC49:AC50" si="116">AA49+AB49</f>
        <v>0</v>
      </c>
      <c r="AD49" s="431">
        <f t="shared" ref="AD49:AD50" si="117">SUMIF($D$3:$U$3,"Gasnetz - direkt",D49:U49)</f>
        <v>0</v>
      </c>
      <c r="AE49" s="427">
        <f t="shared" ref="AE49:AE50" si="118">SUMIF($D$3:$U$3,"Gasnetz - indirekt",D49:U49)</f>
        <v>0</v>
      </c>
      <c r="AF49" s="423">
        <f t="shared" ref="AF49:AF50" si="119">AD49+AE49</f>
        <v>0</v>
      </c>
    </row>
    <row r="50" spans="1:32" s="93" customFormat="1" x14ac:dyDescent="0.2">
      <c r="A50" s="91">
        <f>ROW()</f>
        <v>50</v>
      </c>
      <c r="B50" s="95" t="s">
        <v>305</v>
      </c>
      <c r="C50" s="107" t="s">
        <v>270</v>
      </c>
      <c r="D50" s="429"/>
      <c r="E50" s="426"/>
      <c r="F50" s="423">
        <f>D50+E50</f>
        <v>0</v>
      </c>
      <c r="G50" s="429"/>
      <c r="H50" s="426"/>
      <c r="I50" s="423">
        <f>G50+H50</f>
        <v>0</v>
      </c>
      <c r="J50" s="429"/>
      <c r="K50" s="426"/>
      <c r="L50" s="423">
        <f>J50+K50</f>
        <v>0</v>
      </c>
      <c r="M50" s="429"/>
      <c r="N50" s="426"/>
      <c r="O50" s="423">
        <f>M50+N50</f>
        <v>0</v>
      </c>
      <c r="P50" s="429"/>
      <c r="Q50" s="426"/>
      <c r="R50" s="423">
        <f>P50+Q50</f>
        <v>0</v>
      </c>
      <c r="S50" s="429"/>
      <c r="T50" s="426"/>
      <c r="U50" s="423">
        <f>S50+T50</f>
        <v>0</v>
      </c>
      <c r="V50" s="431">
        <f t="shared" si="111"/>
        <v>0</v>
      </c>
      <c r="W50" s="426"/>
      <c r="X50" s="452">
        <f>V50-W50</f>
        <v>0</v>
      </c>
      <c r="Y50" s="431">
        <f t="shared" si="112"/>
        <v>0</v>
      </c>
      <c r="Z50" s="452">
        <f t="shared" si="113"/>
        <v>0</v>
      </c>
      <c r="AA50" s="431">
        <f t="shared" si="114"/>
        <v>0</v>
      </c>
      <c r="AB50" s="427">
        <f t="shared" si="115"/>
        <v>0</v>
      </c>
      <c r="AC50" s="452">
        <f t="shared" si="116"/>
        <v>0</v>
      </c>
      <c r="AD50" s="431">
        <f t="shared" si="117"/>
        <v>0</v>
      </c>
      <c r="AE50" s="427">
        <f t="shared" si="118"/>
        <v>0</v>
      </c>
      <c r="AF50" s="423">
        <f t="shared" si="119"/>
        <v>0</v>
      </c>
    </row>
    <row r="51" spans="1:32" s="93" customFormat="1" ht="31.5" x14ac:dyDescent="0.2">
      <c r="A51" s="91">
        <f>ROW()</f>
        <v>51</v>
      </c>
      <c r="B51" s="94" t="s">
        <v>306</v>
      </c>
      <c r="C51" s="105" t="s">
        <v>307</v>
      </c>
      <c r="D51" s="437">
        <f t="shared" ref="D51:X51" si="120">SUM(D52:D53)</f>
        <v>0</v>
      </c>
      <c r="E51" s="438">
        <f t="shared" si="120"/>
        <v>0</v>
      </c>
      <c r="F51" s="422">
        <f t="shared" si="120"/>
        <v>0</v>
      </c>
      <c r="G51" s="437">
        <f t="shared" si="120"/>
        <v>0</v>
      </c>
      <c r="H51" s="438">
        <f t="shared" si="120"/>
        <v>0</v>
      </c>
      <c r="I51" s="422">
        <f t="shared" si="120"/>
        <v>0</v>
      </c>
      <c r="J51" s="437">
        <f t="shared" si="120"/>
        <v>0</v>
      </c>
      <c r="K51" s="438">
        <f t="shared" si="120"/>
        <v>0</v>
      </c>
      <c r="L51" s="422">
        <f t="shared" si="120"/>
        <v>0</v>
      </c>
      <c r="M51" s="437">
        <f t="shared" si="120"/>
        <v>0</v>
      </c>
      <c r="N51" s="438">
        <f t="shared" si="120"/>
        <v>0</v>
      </c>
      <c r="O51" s="422">
        <f t="shared" si="120"/>
        <v>0</v>
      </c>
      <c r="P51" s="437">
        <f t="shared" si="120"/>
        <v>0</v>
      </c>
      <c r="Q51" s="438">
        <f t="shared" si="120"/>
        <v>0</v>
      </c>
      <c r="R51" s="422">
        <f t="shared" si="120"/>
        <v>0</v>
      </c>
      <c r="S51" s="437">
        <f t="shared" si="120"/>
        <v>0</v>
      </c>
      <c r="T51" s="438">
        <f t="shared" si="120"/>
        <v>0</v>
      </c>
      <c r="U51" s="422">
        <f t="shared" si="120"/>
        <v>0</v>
      </c>
      <c r="V51" s="430">
        <f t="shared" si="120"/>
        <v>0</v>
      </c>
      <c r="W51" s="438">
        <f t="shared" si="120"/>
        <v>0</v>
      </c>
      <c r="X51" s="451">
        <f t="shared" si="120"/>
        <v>0</v>
      </c>
      <c r="Y51" s="430">
        <f t="shared" ref="Y51:AF51" si="121">SUM(Y52:Y53)</f>
        <v>0</v>
      </c>
      <c r="Z51" s="451">
        <f t="shared" si="121"/>
        <v>0</v>
      </c>
      <c r="AA51" s="430">
        <f t="shared" si="121"/>
        <v>0</v>
      </c>
      <c r="AB51" s="425">
        <f t="shared" si="121"/>
        <v>0</v>
      </c>
      <c r="AC51" s="451">
        <f t="shared" si="121"/>
        <v>0</v>
      </c>
      <c r="AD51" s="430">
        <f t="shared" si="121"/>
        <v>0</v>
      </c>
      <c r="AE51" s="425">
        <f t="shared" si="121"/>
        <v>0</v>
      </c>
      <c r="AF51" s="422">
        <f t="shared" si="121"/>
        <v>0</v>
      </c>
    </row>
    <row r="52" spans="1:32" s="93" customFormat="1" x14ac:dyDescent="0.2">
      <c r="A52" s="91">
        <f>ROW()</f>
        <v>52</v>
      </c>
      <c r="B52" s="95" t="s">
        <v>308</v>
      </c>
      <c r="C52" s="107" t="s">
        <v>269</v>
      </c>
      <c r="D52" s="429"/>
      <c r="E52" s="426"/>
      <c r="F52" s="423">
        <f>D52+E52</f>
        <v>0</v>
      </c>
      <c r="G52" s="429"/>
      <c r="H52" s="426"/>
      <c r="I52" s="423">
        <f>G52+H52</f>
        <v>0</v>
      </c>
      <c r="J52" s="429"/>
      <c r="K52" s="426"/>
      <c r="L52" s="423">
        <f>J52+K52</f>
        <v>0</v>
      </c>
      <c r="M52" s="429"/>
      <c r="N52" s="426"/>
      <c r="O52" s="423">
        <f>M52+N52</f>
        <v>0</v>
      </c>
      <c r="P52" s="429"/>
      <c r="Q52" s="426"/>
      <c r="R52" s="423">
        <f>P52+Q52</f>
        <v>0</v>
      </c>
      <c r="S52" s="429"/>
      <c r="T52" s="426"/>
      <c r="U52" s="423">
        <f>S52+T52</f>
        <v>0</v>
      </c>
      <c r="V52" s="431">
        <f t="shared" ref="V52:V53" si="122">SUMIF($D$9:$U$9,"Summe",D52:U52)</f>
        <v>0</v>
      </c>
      <c r="W52" s="426"/>
      <c r="X52" s="452">
        <f>V52-W52</f>
        <v>0</v>
      </c>
      <c r="Y52" s="431">
        <f t="shared" ref="Y52:Y53" si="123">SUMIF($D$9:$U$9,"direkte Zuordnung",D52:U52)</f>
        <v>0</v>
      </c>
      <c r="Z52" s="452">
        <f t="shared" ref="Z52:Z53" si="124">SUMIF($D$9:$U$9,"indirekte Zuordnung",D52:U52)</f>
        <v>0</v>
      </c>
      <c r="AA52" s="431">
        <f t="shared" ref="AA52:AA53" si="125">SUMIF($D$3:$U$3,"Stromnetz - direkt",D52:U52)</f>
        <v>0</v>
      </c>
      <c r="AB52" s="427">
        <f t="shared" ref="AB52:AB53" si="126">SUMIF($D$3:$U$3,"Stromnetz - indirekt",D52:U52)</f>
        <v>0</v>
      </c>
      <c r="AC52" s="452">
        <f t="shared" ref="AC52:AC53" si="127">AA52+AB52</f>
        <v>0</v>
      </c>
      <c r="AD52" s="431">
        <f t="shared" ref="AD52:AD53" si="128">SUMIF($D$3:$U$3,"Gasnetz - direkt",D52:U52)</f>
        <v>0</v>
      </c>
      <c r="AE52" s="427">
        <f t="shared" ref="AE52:AE53" si="129">SUMIF($D$3:$U$3,"Gasnetz - indirekt",D52:U52)</f>
        <v>0</v>
      </c>
      <c r="AF52" s="423">
        <f t="shared" ref="AF52:AF53" si="130">AD52+AE52</f>
        <v>0</v>
      </c>
    </row>
    <row r="53" spans="1:32" s="93" customFormat="1" x14ac:dyDescent="0.2">
      <c r="A53" s="91">
        <f>ROW()</f>
        <v>53</v>
      </c>
      <c r="B53" s="95" t="s">
        <v>309</v>
      </c>
      <c r="C53" s="107" t="s">
        <v>270</v>
      </c>
      <c r="D53" s="429"/>
      <c r="E53" s="426"/>
      <c r="F53" s="423">
        <f>D53+E53</f>
        <v>0</v>
      </c>
      <c r="G53" s="429"/>
      <c r="H53" s="426"/>
      <c r="I53" s="423">
        <f>G53+H53</f>
        <v>0</v>
      </c>
      <c r="J53" s="429"/>
      <c r="K53" s="426"/>
      <c r="L53" s="423">
        <f>J53+K53</f>
        <v>0</v>
      </c>
      <c r="M53" s="429"/>
      <c r="N53" s="426"/>
      <c r="O53" s="423">
        <f>M53+N53</f>
        <v>0</v>
      </c>
      <c r="P53" s="429"/>
      <c r="Q53" s="426"/>
      <c r="R53" s="423">
        <f>P53+Q53</f>
        <v>0</v>
      </c>
      <c r="S53" s="429"/>
      <c r="T53" s="426"/>
      <c r="U53" s="423">
        <f>S53+T53</f>
        <v>0</v>
      </c>
      <c r="V53" s="431">
        <f t="shared" si="122"/>
        <v>0</v>
      </c>
      <c r="W53" s="426"/>
      <c r="X53" s="452">
        <f>V53-W53</f>
        <v>0</v>
      </c>
      <c r="Y53" s="431">
        <f t="shared" si="123"/>
        <v>0</v>
      </c>
      <c r="Z53" s="452">
        <f t="shared" si="124"/>
        <v>0</v>
      </c>
      <c r="AA53" s="431">
        <f t="shared" si="125"/>
        <v>0</v>
      </c>
      <c r="AB53" s="427">
        <f t="shared" si="126"/>
        <v>0</v>
      </c>
      <c r="AC53" s="452">
        <f t="shared" si="127"/>
        <v>0</v>
      </c>
      <c r="AD53" s="431">
        <f t="shared" si="128"/>
        <v>0</v>
      </c>
      <c r="AE53" s="427">
        <f t="shared" si="129"/>
        <v>0</v>
      </c>
      <c r="AF53" s="423">
        <f t="shared" si="130"/>
        <v>0</v>
      </c>
    </row>
    <row r="54" spans="1:32" s="93" customFormat="1" ht="47.25" x14ac:dyDescent="0.2">
      <c r="A54" s="91">
        <f>ROW()</f>
        <v>54</v>
      </c>
      <c r="B54" s="94" t="s">
        <v>310</v>
      </c>
      <c r="C54" s="105" t="s">
        <v>311</v>
      </c>
      <c r="D54" s="437">
        <f t="shared" ref="D54:X54" si="131">SUM(D55:D56)</f>
        <v>0</v>
      </c>
      <c r="E54" s="438">
        <f t="shared" si="131"/>
        <v>0</v>
      </c>
      <c r="F54" s="422">
        <f t="shared" si="131"/>
        <v>0</v>
      </c>
      <c r="G54" s="437">
        <f t="shared" si="131"/>
        <v>0</v>
      </c>
      <c r="H54" s="438">
        <f t="shared" si="131"/>
        <v>0</v>
      </c>
      <c r="I54" s="422">
        <f t="shared" si="131"/>
        <v>0</v>
      </c>
      <c r="J54" s="437">
        <f t="shared" si="131"/>
        <v>0</v>
      </c>
      <c r="K54" s="438">
        <f t="shared" si="131"/>
        <v>0</v>
      </c>
      <c r="L54" s="422">
        <f t="shared" si="131"/>
        <v>0</v>
      </c>
      <c r="M54" s="437">
        <f t="shared" si="131"/>
        <v>0</v>
      </c>
      <c r="N54" s="438">
        <f t="shared" si="131"/>
        <v>0</v>
      </c>
      <c r="O54" s="422">
        <f t="shared" si="131"/>
        <v>0</v>
      </c>
      <c r="P54" s="437">
        <f t="shared" si="131"/>
        <v>0</v>
      </c>
      <c r="Q54" s="438">
        <f t="shared" si="131"/>
        <v>0</v>
      </c>
      <c r="R54" s="422">
        <f t="shared" si="131"/>
        <v>0</v>
      </c>
      <c r="S54" s="437">
        <f t="shared" si="131"/>
        <v>0</v>
      </c>
      <c r="T54" s="438">
        <f t="shared" si="131"/>
        <v>0</v>
      </c>
      <c r="U54" s="422">
        <f t="shared" si="131"/>
        <v>0</v>
      </c>
      <c r="V54" s="430">
        <f t="shared" si="131"/>
        <v>0</v>
      </c>
      <c r="W54" s="438">
        <f t="shared" si="131"/>
        <v>0</v>
      </c>
      <c r="X54" s="451">
        <f t="shared" si="131"/>
        <v>0</v>
      </c>
      <c r="Y54" s="430">
        <f t="shared" ref="Y54:AF54" si="132">SUM(Y55:Y56)</f>
        <v>0</v>
      </c>
      <c r="Z54" s="451">
        <f t="shared" si="132"/>
        <v>0</v>
      </c>
      <c r="AA54" s="430">
        <f t="shared" si="132"/>
        <v>0</v>
      </c>
      <c r="AB54" s="425">
        <f t="shared" si="132"/>
        <v>0</v>
      </c>
      <c r="AC54" s="451">
        <f t="shared" si="132"/>
        <v>0</v>
      </c>
      <c r="AD54" s="430">
        <f t="shared" si="132"/>
        <v>0</v>
      </c>
      <c r="AE54" s="425">
        <f t="shared" si="132"/>
        <v>0</v>
      </c>
      <c r="AF54" s="422">
        <f t="shared" si="132"/>
        <v>0</v>
      </c>
    </row>
    <row r="55" spans="1:32" s="93" customFormat="1" x14ac:dyDescent="0.2">
      <c r="A55" s="91">
        <f>ROW()</f>
        <v>55</v>
      </c>
      <c r="B55" s="95" t="s">
        <v>312</v>
      </c>
      <c r="C55" s="107" t="s">
        <v>269</v>
      </c>
      <c r="D55" s="429"/>
      <c r="E55" s="426"/>
      <c r="F55" s="423">
        <f>D55+E55</f>
        <v>0</v>
      </c>
      <c r="G55" s="429"/>
      <c r="H55" s="426"/>
      <c r="I55" s="423">
        <f>G55+H55</f>
        <v>0</v>
      </c>
      <c r="J55" s="429"/>
      <c r="K55" s="426"/>
      <c r="L55" s="423">
        <f>J55+K55</f>
        <v>0</v>
      </c>
      <c r="M55" s="429"/>
      <c r="N55" s="426"/>
      <c r="O55" s="423">
        <f>M55+N55</f>
        <v>0</v>
      </c>
      <c r="P55" s="429"/>
      <c r="Q55" s="426"/>
      <c r="R55" s="423">
        <f>P55+Q55</f>
        <v>0</v>
      </c>
      <c r="S55" s="429"/>
      <c r="T55" s="426"/>
      <c r="U55" s="423">
        <f>S55+T55</f>
        <v>0</v>
      </c>
      <c r="V55" s="431">
        <f t="shared" ref="V55:V56" si="133">SUMIF($D$9:$U$9,"Summe",D55:U55)</f>
        <v>0</v>
      </c>
      <c r="W55" s="426"/>
      <c r="X55" s="452">
        <f>V55-W55</f>
        <v>0</v>
      </c>
      <c r="Y55" s="431">
        <f t="shared" ref="Y55:Y56" si="134">SUMIF($D$9:$U$9,"direkte Zuordnung",D55:U55)</f>
        <v>0</v>
      </c>
      <c r="Z55" s="452">
        <f t="shared" ref="Z55:Z56" si="135">SUMIF($D$9:$U$9,"indirekte Zuordnung",D55:U55)</f>
        <v>0</v>
      </c>
      <c r="AA55" s="431">
        <f t="shared" ref="AA55:AA56" si="136">SUMIF($D$3:$U$3,"Stromnetz - direkt",D55:U55)</f>
        <v>0</v>
      </c>
      <c r="AB55" s="427">
        <f t="shared" ref="AB55:AB56" si="137">SUMIF($D$3:$U$3,"Stromnetz - indirekt",D55:U55)</f>
        <v>0</v>
      </c>
      <c r="AC55" s="452">
        <f t="shared" ref="AC55:AC56" si="138">AA55+AB55</f>
        <v>0</v>
      </c>
      <c r="AD55" s="431">
        <f t="shared" ref="AD55:AD56" si="139">SUMIF($D$3:$U$3,"Gasnetz - direkt",D55:U55)</f>
        <v>0</v>
      </c>
      <c r="AE55" s="427">
        <f t="shared" ref="AE55:AE56" si="140">SUMIF($D$3:$U$3,"Gasnetz - indirekt",D55:U55)</f>
        <v>0</v>
      </c>
      <c r="AF55" s="423">
        <f t="shared" ref="AF55:AF56" si="141">AD55+AE55</f>
        <v>0</v>
      </c>
    </row>
    <row r="56" spans="1:32" s="93" customFormat="1" x14ac:dyDescent="0.2">
      <c r="A56" s="91">
        <f>ROW()</f>
        <v>56</v>
      </c>
      <c r="B56" s="95" t="s">
        <v>313</v>
      </c>
      <c r="C56" s="107" t="s">
        <v>270</v>
      </c>
      <c r="D56" s="429"/>
      <c r="E56" s="426"/>
      <c r="F56" s="423">
        <f>D56+E56</f>
        <v>0</v>
      </c>
      <c r="G56" s="429"/>
      <c r="H56" s="426"/>
      <c r="I56" s="423">
        <f>G56+H56</f>
        <v>0</v>
      </c>
      <c r="J56" s="429"/>
      <c r="K56" s="426"/>
      <c r="L56" s="423">
        <f>J56+K56</f>
        <v>0</v>
      </c>
      <c r="M56" s="429"/>
      <c r="N56" s="426"/>
      <c r="O56" s="423">
        <f>M56+N56</f>
        <v>0</v>
      </c>
      <c r="P56" s="429"/>
      <c r="Q56" s="426"/>
      <c r="R56" s="423">
        <f>P56+Q56</f>
        <v>0</v>
      </c>
      <c r="S56" s="429"/>
      <c r="T56" s="426"/>
      <c r="U56" s="423">
        <f>S56+T56</f>
        <v>0</v>
      </c>
      <c r="V56" s="431">
        <f t="shared" si="133"/>
        <v>0</v>
      </c>
      <c r="W56" s="426"/>
      <c r="X56" s="452">
        <f>V56-W56</f>
        <v>0</v>
      </c>
      <c r="Y56" s="431">
        <f t="shared" si="134"/>
        <v>0</v>
      </c>
      <c r="Z56" s="452">
        <f t="shared" si="135"/>
        <v>0</v>
      </c>
      <c r="AA56" s="431">
        <f t="shared" si="136"/>
        <v>0</v>
      </c>
      <c r="AB56" s="427">
        <f t="shared" si="137"/>
        <v>0</v>
      </c>
      <c r="AC56" s="452">
        <f t="shared" si="138"/>
        <v>0</v>
      </c>
      <c r="AD56" s="431">
        <f t="shared" si="139"/>
        <v>0</v>
      </c>
      <c r="AE56" s="427">
        <f t="shared" si="140"/>
        <v>0</v>
      </c>
      <c r="AF56" s="423">
        <f t="shared" si="141"/>
        <v>0</v>
      </c>
    </row>
    <row r="57" spans="1:32" s="93" customFormat="1" ht="15.75" x14ac:dyDescent="0.2">
      <c r="A57" s="91">
        <f>ROW()</f>
        <v>57</v>
      </c>
      <c r="B57" s="94" t="s">
        <v>314</v>
      </c>
      <c r="C57" s="105" t="s">
        <v>315</v>
      </c>
      <c r="D57" s="437">
        <f t="shared" ref="D57:X57" si="142">SUM(D58:D59)</f>
        <v>0</v>
      </c>
      <c r="E57" s="438">
        <f t="shared" si="142"/>
        <v>0</v>
      </c>
      <c r="F57" s="422">
        <f t="shared" si="142"/>
        <v>0</v>
      </c>
      <c r="G57" s="437">
        <f t="shared" si="142"/>
        <v>0</v>
      </c>
      <c r="H57" s="438">
        <f t="shared" si="142"/>
        <v>0</v>
      </c>
      <c r="I57" s="422">
        <f t="shared" si="142"/>
        <v>0</v>
      </c>
      <c r="J57" s="437">
        <f t="shared" si="142"/>
        <v>0</v>
      </c>
      <c r="K57" s="438">
        <f t="shared" si="142"/>
        <v>0</v>
      </c>
      <c r="L57" s="422">
        <f t="shared" si="142"/>
        <v>0</v>
      </c>
      <c r="M57" s="437">
        <f t="shared" si="142"/>
        <v>0</v>
      </c>
      <c r="N57" s="438">
        <f t="shared" si="142"/>
        <v>0</v>
      </c>
      <c r="O57" s="422">
        <f t="shared" si="142"/>
        <v>0</v>
      </c>
      <c r="P57" s="437">
        <f t="shared" si="142"/>
        <v>0</v>
      </c>
      <c r="Q57" s="438">
        <f t="shared" si="142"/>
        <v>0</v>
      </c>
      <c r="R57" s="422">
        <f t="shared" si="142"/>
        <v>0</v>
      </c>
      <c r="S57" s="437">
        <f t="shared" si="142"/>
        <v>0</v>
      </c>
      <c r="T57" s="438">
        <f t="shared" si="142"/>
        <v>0</v>
      </c>
      <c r="U57" s="422">
        <f t="shared" si="142"/>
        <v>0</v>
      </c>
      <c r="V57" s="430">
        <f t="shared" si="142"/>
        <v>0</v>
      </c>
      <c r="W57" s="438">
        <f t="shared" si="142"/>
        <v>0</v>
      </c>
      <c r="X57" s="451">
        <f t="shared" si="142"/>
        <v>0</v>
      </c>
      <c r="Y57" s="430">
        <f t="shared" ref="Y57:AF57" si="143">SUM(Y58:Y59)</f>
        <v>0</v>
      </c>
      <c r="Z57" s="451">
        <f t="shared" si="143"/>
        <v>0</v>
      </c>
      <c r="AA57" s="430">
        <f t="shared" si="143"/>
        <v>0</v>
      </c>
      <c r="AB57" s="425">
        <f t="shared" si="143"/>
        <v>0</v>
      </c>
      <c r="AC57" s="451">
        <f t="shared" si="143"/>
        <v>0</v>
      </c>
      <c r="AD57" s="430">
        <f t="shared" si="143"/>
        <v>0</v>
      </c>
      <c r="AE57" s="425">
        <f t="shared" si="143"/>
        <v>0</v>
      </c>
      <c r="AF57" s="422">
        <f t="shared" si="143"/>
        <v>0</v>
      </c>
    </row>
    <row r="58" spans="1:32" s="93" customFormat="1" x14ac:dyDescent="0.2">
      <c r="A58" s="91">
        <f>ROW()</f>
        <v>58</v>
      </c>
      <c r="B58" s="95" t="s">
        <v>316</v>
      </c>
      <c r="C58" s="107" t="s">
        <v>269</v>
      </c>
      <c r="D58" s="429"/>
      <c r="E58" s="426"/>
      <c r="F58" s="423">
        <f>D58+E58</f>
        <v>0</v>
      </c>
      <c r="G58" s="429"/>
      <c r="H58" s="426"/>
      <c r="I58" s="423">
        <f>G58+H58</f>
        <v>0</v>
      </c>
      <c r="J58" s="429"/>
      <c r="K58" s="426"/>
      <c r="L58" s="423">
        <f>J58+K58</f>
        <v>0</v>
      </c>
      <c r="M58" s="429"/>
      <c r="N58" s="426"/>
      <c r="O58" s="423">
        <f>M58+N58</f>
        <v>0</v>
      </c>
      <c r="P58" s="429"/>
      <c r="Q58" s="426"/>
      <c r="R58" s="423">
        <f>P58+Q58</f>
        <v>0</v>
      </c>
      <c r="S58" s="429"/>
      <c r="T58" s="426"/>
      <c r="U58" s="423">
        <f>S58+T58</f>
        <v>0</v>
      </c>
      <c r="V58" s="431">
        <f t="shared" ref="V58:V59" si="144">SUMIF($D$9:$U$9,"Summe",D58:U58)</f>
        <v>0</v>
      </c>
      <c r="W58" s="426"/>
      <c r="X58" s="452">
        <f>V58-W58</f>
        <v>0</v>
      </c>
      <c r="Y58" s="431">
        <f t="shared" ref="Y58:Y59" si="145">SUMIF($D$9:$U$9,"direkte Zuordnung",D58:U58)</f>
        <v>0</v>
      </c>
      <c r="Z58" s="452">
        <f t="shared" ref="Z58:Z59" si="146">SUMIF($D$9:$U$9,"indirekte Zuordnung",D58:U58)</f>
        <v>0</v>
      </c>
      <c r="AA58" s="431">
        <f t="shared" ref="AA58:AA59" si="147">SUMIF($D$3:$U$3,"Stromnetz - direkt",D58:U58)</f>
        <v>0</v>
      </c>
      <c r="AB58" s="427">
        <f t="shared" ref="AB58:AB59" si="148">SUMIF($D$3:$U$3,"Stromnetz - indirekt",D58:U58)</f>
        <v>0</v>
      </c>
      <c r="AC58" s="452">
        <f t="shared" ref="AC58:AC59" si="149">AA58+AB58</f>
        <v>0</v>
      </c>
      <c r="AD58" s="431">
        <f t="shared" ref="AD58:AD59" si="150">SUMIF($D$3:$U$3,"Gasnetz - direkt",D58:U58)</f>
        <v>0</v>
      </c>
      <c r="AE58" s="427">
        <f t="shared" ref="AE58:AE59" si="151">SUMIF($D$3:$U$3,"Gasnetz - indirekt",D58:U58)</f>
        <v>0</v>
      </c>
      <c r="AF58" s="423">
        <f t="shared" ref="AF58:AF59" si="152">AD58+AE58</f>
        <v>0</v>
      </c>
    </row>
    <row r="59" spans="1:32" s="93" customFormat="1" x14ac:dyDescent="0.2">
      <c r="A59" s="91">
        <f>ROW()</f>
        <v>59</v>
      </c>
      <c r="B59" s="95" t="s">
        <v>317</v>
      </c>
      <c r="C59" s="107" t="s">
        <v>270</v>
      </c>
      <c r="D59" s="429"/>
      <c r="E59" s="426"/>
      <c r="F59" s="423">
        <f>D59+E59</f>
        <v>0</v>
      </c>
      <c r="G59" s="429"/>
      <c r="H59" s="426"/>
      <c r="I59" s="423">
        <f>G59+H59</f>
        <v>0</v>
      </c>
      <c r="J59" s="429"/>
      <c r="K59" s="426"/>
      <c r="L59" s="423">
        <f>J59+K59</f>
        <v>0</v>
      </c>
      <c r="M59" s="429"/>
      <c r="N59" s="426"/>
      <c r="O59" s="423">
        <f>M59+N59</f>
        <v>0</v>
      </c>
      <c r="P59" s="429"/>
      <c r="Q59" s="426"/>
      <c r="R59" s="423">
        <f>P59+Q59</f>
        <v>0</v>
      </c>
      <c r="S59" s="429"/>
      <c r="T59" s="426"/>
      <c r="U59" s="423">
        <f>S59+T59</f>
        <v>0</v>
      </c>
      <c r="V59" s="431">
        <f t="shared" si="144"/>
        <v>0</v>
      </c>
      <c r="W59" s="426"/>
      <c r="X59" s="452">
        <f>V59-W59</f>
        <v>0</v>
      </c>
      <c r="Y59" s="431">
        <f t="shared" si="145"/>
        <v>0</v>
      </c>
      <c r="Z59" s="452">
        <f t="shared" si="146"/>
        <v>0</v>
      </c>
      <c r="AA59" s="431">
        <f t="shared" si="147"/>
        <v>0</v>
      </c>
      <c r="AB59" s="427">
        <f t="shared" si="148"/>
        <v>0</v>
      </c>
      <c r="AC59" s="452">
        <f t="shared" si="149"/>
        <v>0</v>
      </c>
      <c r="AD59" s="431">
        <f t="shared" si="150"/>
        <v>0</v>
      </c>
      <c r="AE59" s="427">
        <f t="shared" si="151"/>
        <v>0</v>
      </c>
      <c r="AF59" s="423">
        <f t="shared" si="152"/>
        <v>0</v>
      </c>
    </row>
    <row r="60" spans="1:32" s="93" customFormat="1" ht="15.75" x14ac:dyDescent="0.2">
      <c r="A60" s="91">
        <f>ROW()</f>
        <v>60</v>
      </c>
      <c r="B60" s="96" t="s">
        <v>318</v>
      </c>
      <c r="C60" s="105" t="s">
        <v>319</v>
      </c>
      <c r="D60" s="437">
        <f t="shared" ref="D60:X60" si="153">D61+D64</f>
        <v>0</v>
      </c>
      <c r="E60" s="438">
        <f t="shared" si="153"/>
        <v>0</v>
      </c>
      <c r="F60" s="422">
        <f t="shared" si="153"/>
        <v>0</v>
      </c>
      <c r="G60" s="437">
        <f t="shared" si="153"/>
        <v>0</v>
      </c>
      <c r="H60" s="438">
        <f t="shared" si="153"/>
        <v>0</v>
      </c>
      <c r="I60" s="422">
        <f t="shared" si="153"/>
        <v>0</v>
      </c>
      <c r="J60" s="437">
        <f t="shared" si="153"/>
        <v>0</v>
      </c>
      <c r="K60" s="438">
        <f t="shared" si="153"/>
        <v>0</v>
      </c>
      <c r="L60" s="422">
        <f t="shared" si="153"/>
        <v>0</v>
      </c>
      <c r="M60" s="437">
        <f t="shared" si="153"/>
        <v>0</v>
      </c>
      <c r="N60" s="438">
        <f t="shared" si="153"/>
        <v>0</v>
      </c>
      <c r="O60" s="422">
        <f t="shared" si="153"/>
        <v>0</v>
      </c>
      <c r="P60" s="437">
        <f t="shared" si="153"/>
        <v>0</v>
      </c>
      <c r="Q60" s="438">
        <f t="shared" si="153"/>
        <v>0</v>
      </c>
      <c r="R60" s="422">
        <f t="shared" si="153"/>
        <v>0</v>
      </c>
      <c r="S60" s="437">
        <f t="shared" si="153"/>
        <v>0</v>
      </c>
      <c r="T60" s="438">
        <f t="shared" si="153"/>
        <v>0</v>
      </c>
      <c r="U60" s="422">
        <f t="shared" si="153"/>
        <v>0</v>
      </c>
      <c r="V60" s="430">
        <f t="shared" si="153"/>
        <v>0</v>
      </c>
      <c r="W60" s="438">
        <f t="shared" si="153"/>
        <v>0</v>
      </c>
      <c r="X60" s="451">
        <f t="shared" si="153"/>
        <v>0</v>
      </c>
      <c r="Y60" s="430">
        <f t="shared" ref="Y60:AF60" si="154">Y61+Y64</f>
        <v>0</v>
      </c>
      <c r="Z60" s="451">
        <f t="shared" si="154"/>
        <v>0</v>
      </c>
      <c r="AA60" s="430">
        <f t="shared" si="154"/>
        <v>0</v>
      </c>
      <c r="AB60" s="425">
        <f t="shared" si="154"/>
        <v>0</v>
      </c>
      <c r="AC60" s="451">
        <f t="shared" si="154"/>
        <v>0</v>
      </c>
      <c r="AD60" s="430">
        <f t="shared" si="154"/>
        <v>0</v>
      </c>
      <c r="AE60" s="425">
        <f t="shared" si="154"/>
        <v>0</v>
      </c>
      <c r="AF60" s="422">
        <f t="shared" si="154"/>
        <v>0</v>
      </c>
    </row>
    <row r="61" spans="1:32" s="93" customFormat="1" ht="15.75" x14ac:dyDescent="0.2">
      <c r="A61" s="91">
        <f>ROW()</f>
        <v>61</v>
      </c>
      <c r="B61" s="94" t="s">
        <v>320</v>
      </c>
      <c r="C61" s="105" t="s">
        <v>267</v>
      </c>
      <c r="D61" s="437">
        <f t="shared" ref="D61:X61" si="155">SUM(D62:D63)</f>
        <v>0</v>
      </c>
      <c r="E61" s="438">
        <f t="shared" si="155"/>
        <v>0</v>
      </c>
      <c r="F61" s="422">
        <f t="shared" si="155"/>
        <v>0</v>
      </c>
      <c r="G61" s="437">
        <f t="shared" si="155"/>
        <v>0</v>
      </c>
      <c r="H61" s="438">
        <f t="shared" si="155"/>
        <v>0</v>
      </c>
      <c r="I61" s="422">
        <f t="shared" si="155"/>
        <v>0</v>
      </c>
      <c r="J61" s="437">
        <f t="shared" si="155"/>
        <v>0</v>
      </c>
      <c r="K61" s="438">
        <f t="shared" si="155"/>
        <v>0</v>
      </c>
      <c r="L61" s="422">
        <f t="shared" si="155"/>
        <v>0</v>
      </c>
      <c r="M61" s="437">
        <f t="shared" si="155"/>
        <v>0</v>
      </c>
      <c r="N61" s="438">
        <f t="shared" si="155"/>
        <v>0</v>
      </c>
      <c r="O61" s="422">
        <f t="shared" si="155"/>
        <v>0</v>
      </c>
      <c r="P61" s="437">
        <f t="shared" si="155"/>
        <v>0</v>
      </c>
      <c r="Q61" s="438">
        <f t="shared" si="155"/>
        <v>0</v>
      </c>
      <c r="R61" s="422">
        <f t="shared" si="155"/>
        <v>0</v>
      </c>
      <c r="S61" s="437">
        <f t="shared" si="155"/>
        <v>0</v>
      </c>
      <c r="T61" s="438">
        <f t="shared" si="155"/>
        <v>0</v>
      </c>
      <c r="U61" s="422">
        <f t="shared" si="155"/>
        <v>0</v>
      </c>
      <c r="V61" s="430">
        <f t="shared" si="155"/>
        <v>0</v>
      </c>
      <c r="W61" s="438">
        <f t="shared" si="155"/>
        <v>0</v>
      </c>
      <c r="X61" s="451">
        <f t="shared" si="155"/>
        <v>0</v>
      </c>
      <c r="Y61" s="430">
        <f t="shared" ref="Y61:AF61" si="156">SUM(Y62:Y63)</f>
        <v>0</v>
      </c>
      <c r="Z61" s="451">
        <f t="shared" si="156"/>
        <v>0</v>
      </c>
      <c r="AA61" s="430">
        <f t="shared" si="156"/>
        <v>0</v>
      </c>
      <c r="AB61" s="425">
        <f t="shared" si="156"/>
        <v>0</v>
      </c>
      <c r="AC61" s="451">
        <f t="shared" si="156"/>
        <v>0</v>
      </c>
      <c r="AD61" s="430">
        <f t="shared" si="156"/>
        <v>0</v>
      </c>
      <c r="AE61" s="425">
        <f t="shared" si="156"/>
        <v>0</v>
      </c>
      <c r="AF61" s="422">
        <f t="shared" si="156"/>
        <v>0</v>
      </c>
    </row>
    <row r="62" spans="1:32" s="93" customFormat="1" x14ac:dyDescent="0.2">
      <c r="A62" s="91">
        <f>ROW()</f>
        <v>62</v>
      </c>
      <c r="B62" s="95" t="s">
        <v>321</v>
      </c>
      <c r="C62" s="107" t="s">
        <v>269</v>
      </c>
      <c r="D62" s="429"/>
      <c r="E62" s="426"/>
      <c r="F62" s="423">
        <f>D62+E62</f>
        <v>0</v>
      </c>
      <c r="G62" s="429"/>
      <c r="H62" s="426"/>
      <c r="I62" s="423">
        <f>G62+H62</f>
        <v>0</v>
      </c>
      <c r="J62" s="429"/>
      <c r="K62" s="426"/>
      <c r="L62" s="423">
        <f>J62+K62</f>
        <v>0</v>
      </c>
      <c r="M62" s="429"/>
      <c r="N62" s="426"/>
      <c r="O62" s="423">
        <f>M62+N62</f>
        <v>0</v>
      </c>
      <c r="P62" s="429"/>
      <c r="Q62" s="426"/>
      <c r="R62" s="423">
        <f>P62+Q62</f>
        <v>0</v>
      </c>
      <c r="S62" s="429"/>
      <c r="T62" s="426"/>
      <c r="U62" s="423">
        <f>S62+T62</f>
        <v>0</v>
      </c>
      <c r="V62" s="431">
        <f t="shared" ref="V62:V63" si="157">SUMIF($D$9:$U$9,"Summe",D62:U62)</f>
        <v>0</v>
      </c>
      <c r="W62" s="426"/>
      <c r="X62" s="452">
        <f>V62-W62</f>
        <v>0</v>
      </c>
      <c r="Y62" s="431">
        <f>SUMIF($D$9:$U$9,"direkte Zuordnung",D62:U62)</f>
        <v>0</v>
      </c>
      <c r="Z62" s="452">
        <f t="shared" ref="Z62:Z63" si="158">SUMIF($D$9:$U$9,"indirekte Zuordnung",D62:U62)</f>
        <v>0</v>
      </c>
      <c r="AA62" s="431">
        <f>SUMIF($D$3:$U$3,"Stromnetz - direkt",D62:U62)</f>
        <v>0</v>
      </c>
      <c r="AB62" s="427">
        <f>SUMIF($D$3:$U$3,"Stromnetz - indirekt",D62:U62)</f>
        <v>0</v>
      </c>
      <c r="AC62" s="452">
        <f>AA62+AB62</f>
        <v>0</v>
      </c>
      <c r="AD62" s="431">
        <f>SUMIF($D$3:$U$3,"Gasnetz - direkt",D62:U62)</f>
        <v>0</v>
      </c>
      <c r="AE62" s="427">
        <f>SUMIF($D$3:$U$3,"Gasnetz - indirekt",D62:U62)</f>
        <v>0</v>
      </c>
      <c r="AF62" s="423">
        <f>AD62+AE62</f>
        <v>0</v>
      </c>
    </row>
    <row r="63" spans="1:32" s="93" customFormat="1" x14ac:dyDescent="0.2">
      <c r="A63" s="91">
        <f>ROW()</f>
        <v>63</v>
      </c>
      <c r="B63" s="95" t="s">
        <v>322</v>
      </c>
      <c r="C63" s="107" t="s">
        <v>270</v>
      </c>
      <c r="D63" s="429"/>
      <c r="E63" s="426"/>
      <c r="F63" s="423">
        <f>D63+E63</f>
        <v>0</v>
      </c>
      <c r="G63" s="429"/>
      <c r="H63" s="426"/>
      <c r="I63" s="423">
        <f>G63+H63</f>
        <v>0</v>
      </c>
      <c r="J63" s="429"/>
      <c r="K63" s="426"/>
      <c r="L63" s="423">
        <f>J63+K63</f>
        <v>0</v>
      </c>
      <c r="M63" s="429"/>
      <c r="N63" s="426"/>
      <c r="O63" s="423">
        <f>M63+N63</f>
        <v>0</v>
      </c>
      <c r="P63" s="429"/>
      <c r="Q63" s="426"/>
      <c r="R63" s="423">
        <f>P63+Q63</f>
        <v>0</v>
      </c>
      <c r="S63" s="429"/>
      <c r="T63" s="426"/>
      <c r="U63" s="423">
        <f>S63+T63</f>
        <v>0</v>
      </c>
      <c r="V63" s="431">
        <f t="shared" si="157"/>
        <v>0</v>
      </c>
      <c r="W63" s="426"/>
      <c r="X63" s="452">
        <f>V63-W63</f>
        <v>0</v>
      </c>
      <c r="Y63" s="431">
        <f>SUMIF($D$9:$U$9,"direkte Zuordnung",D63:U63)</f>
        <v>0</v>
      </c>
      <c r="Z63" s="452">
        <f t="shared" si="158"/>
        <v>0</v>
      </c>
      <c r="AA63" s="431">
        <f>SUMIF($D$3:$U$3,"Stromnetz - direkt",D63:U63)</f>
        <v>0</v>
      </c>
      <c r="AB63" s="427">
        <f>SUMIF($D$3:$U$3,"Stromnetz - indirekt",D63:U63)</f>
        <v>0</v>
      </c>
      <c r="AC63" s="452">
        <f>AA63+AB63</f>
        <v>0</v>
      </c>
      <c r="AD63" s="431">
        <f>SUMIF($D$3:$U$3,"Gasnetz - direkt",D63:U63)</f>
        <v>0</v>
      </c>
      <c r="AE63" s="427">
        <f>SUMIF($D$3:$U$3,"Gasnetz - indirekt",D63:U63)</f>
        <v>0</v>
      </c>
      <c r="AF63" s="423">
        <f>AD63+AE63</f>
        <v>0</v>
      </c>
    </row>
    <row r="64" spans="1:32" s="93" customFormat="1" ht="15.75" x14ac:dyDescent="0.2">
      <c r="A64" s="91">
        <f>ROW()</f>
        <v>64</v>
      </c>
      <c r="B64" s="94" t="s">
        <v>323</v>
      </c>
      <c r="C64" s="105" t="s">
        <v>324</v>
      </c>
      <c r="D64" s="437">
        <f t="shared" ref="D64:X64" si="159">SUM(D65:D66)</f>
        <v>0</v>
      </c>
      <c r="E64" s="438">
        <f t="shared" si="159"/>
        <v>0</v>
      </c>
      <c r="F64" s="422">
        <f t="shared" si="159"/>
        <v>0</v>
      </c>
      <c r="G64" s="437">
        <f t="shared" si="159"/>
        <v>0</v>
      </c>
      <c r="H64" s="438">
        <f t="shared" si="159"/>
        <v>0</v>
      </c>
      <c r="I64" s="422">
        <f t="shared" si="159"/>
        <v>0</v>
      </c>
      <c r="J64" s="437">
        <f t="shared" si="159"/>
        <v>0</v>
      </c>
      <c r="K64" s="438">
        <f t="shared" si="159"/>
        <v>0</v>
      </c>
      <c r="L64" s="422">
        <f t="shared" si="159"/>
        <v>0</v>
      </c>
      <c r="M64" s="437">
        <f t="shared" si="159"/>
        <v>0</v>
      </c>
      <c r="N64" s="438">
        <f t="shared" si="159"/>
        <v>0</v>
      </c>
      <c r="O64" s="422">
        <f t="shared" si="159"/>
        <v>0</v>
      </c>
      <c r="P64" s="437">
        <f t="shared" si="159"/>
        <v>0</v>
      </c>
      <c r="Q64" s="438">
        <f t="shared" si="159"/>
        <v>0</v>
      </c>
      <c r="R64" s="422">
        <f t="shared" si="159"/>
        <v>0</v>
      </c>
      <c r="S64" s="437">
        <f t="shared" si="159"/>
        <v>0</v>
      </c>
      <c r="T64" s="438">
        <f t="shared" si="159"/>
        <v>0</v>
      </c>
      <c r="U64" s="422">
        <f t="shared" si="159"/>
        <v>0</v>
      </c>
      <c r="V64" s="430">
        <f t="shared" si="159"/>
        <v>0</v>
      </c>
      <c r="W64" s="438">
        <f t="shared" si="159"/>
        <v>0</v>
      </c>
      <c r="X64" s="451">
        <f t="shared" si="159"/>
        <v>0</v>
      </c>
      <c r="Y64" s="430">
        <f t="shared" ref="Y64:AF64" si="160">SUM(Y65:Y66)</f>
        <v>0</v>
      </c>
      <c r="Z64" s="451">
        <f t="shared" si="160"/>
        <v>0</v>
      </c>
      <c r="AA64" s="430">
        <f t="shared" si="160"/>
        <v>0</v>
      </c>
      <c r="AB64" s="425">
        <f t="shared" si="160"/>
        <v>0</v>
      </c>
      <c r="AC64" s="451">
        <f t="shared" si="160"/>
        <v>0</v>
      </c>
      <c r="AD64" s="430">
        <f t="shared" si="160"/>
        <v>0</v>
      </c>
      <c r="AE64" s="425">
        <f t="shared" si="160"/>
        <v>0</v>
      </c>
      <c r="AF64" s="422">
        <f t="shared" si="160"/>
        <v>0</v>
      </c>
    </row>
    <row r="65" spans="1:32" s="93" customFormat="1" x14ac:dyDescent="0.2">
      <c r="A65" s="91">
        <f>ROW()</f>
        <v>65</v>
      </c>
      <c r="B65" s="95" t="s">
        <v>325</v>
      </c>
      <c r="C65" s="107" t="s">
        <v>269</v>
      </c>
      <c r="D65" s="429"/>
      <c r="E65" s="426"/>
      <c r="F65" s="423">
        <f>D65+E65</f>
        <v>0</v>
      </c>
      <c r="G65" s="429"/>
      <c r="H65" s="426"/>
      <c r="I65" s="423">
        <f>G65+H65</f>
        <v>0</v>
      </c>
      <c r="J65" s="429"/>
      <c r="K65" s="426"/>
      <c r="L65" s="423">
        <f>J65+K65</f>
        <v>0</v>
      </c>
      <c r="M65" s="429"/>
      <c r="N65" s="426"/>
      <c r="O65" s="423">
        <f>M65+N65</f>
        <v>0</v>
      </c>
      <c r="P65" s="429"/>
      <c r="Q65" s="426"/>
      <c r="R65" s="423">
        <f>P65+Q65</f>
        <v>0</v>
      </c>
      <c r="S65" s="429"/>
      <c r="T65" s="426"/>
      <c r="U65" s="423">
        <f>S65+T65</f>
        <v>0</v>
      </c>
      <c r="V65" s="431">
        <f t="shared" ref="V65:V66" si="161">SUMIF($D$9:$U$9,"Summe",D65:U65)</f>
        <v>0</v>
      </c>
      <c r="W65" s="426"/>
      <c r="X65" s="452">
        <f>V65-W65</f>
        <v>0</v>
      </c>
      <c r="Y65" s="431">
        <f t="shared" ref="Y65:Y66" si="162">SUMIF($D$9:$U$9,"direkte Zuordnung",D65:U65)</f>
        <v>0</v>
      </c>
      <c r="Z65" s="452">
        <f t="shared" ref="Z65:Z66" si="163">SUMIF($D$9:$U$9,"indirekte Zuordnung",D65:U65)</f>
        <v>0</v>
      </c>
      <c r="AA65" s="431">
        <f t="shared" ref="AA65:AA66" si="164">SUMIF($D$3:$U$3,"Stromnetz - direkt",D65:U65)</f>
        <v>0</v>
      </c>
      <c r="AB65" s="427">
        <f t="shared" ref="AB65:AB66" si="165">SUMIF($D$3:$U$3,"Stromnetz - indirekt",D65:U65)</f>
        <v>0</v>
      </c>
      <c r="AC65" s="452">
        <f t="shared" ref="AC65:AC66" si="166">AA65+AB65</f>
        <v>0</v>
      </c>
      <c r="AD65" s="431">
        <f t="shared" ref="AD65:AD66" si="167">SUMIF($D$3:$U$3,"Gasnetz - direkt",D65:U65)</f>
        <v>0</v>
      </c>
      <c r="AE65" s="427">
        <f t="shared" ref="AE65:AE66" si="168">SUMIF($D$3:$U$3,"Gasnetz - indirekt",D65:U65)</f>
        <v>0</v>
      </c>
      <c r="AF65" s="423">
        <f t="shared" ref="AF65:AF66" si="169">AD65+AE65</f>
        <v>0</v>
      </c>
    </row>
    <row r="66" spans="1:32" s="93" customFormat="1" x14ac:dyDescent="0.2">
      <c r="A66" s="91">
        <f>ROW()</f>
        <v>66</v>
      </c>
      <c r="B66" s="95" t="s">
        <v>326</v>
      </c>
      <c r="C66" s="107" t="s">
        <v>270</v>
      </c>
      <c r="D66" s="429"/>
      <c r="E66" s="426"/>
      <c r="F66" s="423">
        <f>D66+E66</f>
        <v>0</v>
      </c>
      <c r="G66" s="429"/>
      <c r="H66" s="426"/>
      <c r="I66" s="423">
        <f>G66+H66</f>
        <v>0</v>
      </c>
      <c r="J66" s="429"/>
      <c r="K66" s="426"/>
      <c r="L66" s="423">
        <f>J66+K66</f>
        <v>0</v>
      </c>
      <c r="M66" s="429"/>
      <c r="N66" s="426"/>
      <c r="O66" s="423">
        <f>M66+N66</f>
        <v>0</v>
      </c>
      <c r="P66" s="429"/>
      <c r="Q66" s="426"/>
      <c r="R66" s="423">
        <f>P66+Q66</f>
        <v>0</v>
      </c>
      <c r="S66" s="429"/>
      <c r="T66" s="426"/>
      <c r="U66" s="423">
        <f>S66+T66</f>
        <v>0</v>
      </c>
      <c r="V66" s="431">
        <f t="shared" si="161"/>
        <v>0</v>
      </c>
      <c r="W66" s="426"/>
      <c r="X66" s="452">
        <f>V66-W66</f>
        <v>0</v>
      </c>
      <c r="Y66" s="431">
        <f t="shared" si="162"/>
        <v>0</v>
      </c>
      <c r="Z66" s="452">
        <f t="shared" si="163"/>
        <v>0</v>
      </c>
      <c r="AA66" s="431">
        <f t="shared" si="164"/>
        <v>0</v>
      </c>
      <c r="AB66" s="427">
        <f t="shared" si="165"/>
        <v>0</v>
      </c>
      <c r="AC66" s="452">
        <f t="shared" si="166"/>
        <v>0</v>
      </c>
      <c r="AD66" s="431">
        <f t="shared" si="167"/>
        <v>0</v>
      </c>
      <c r="AE66" s="427">
        <f t="shared" si="168"/>
        <v>0</v>
      </c>
      <c r="AF66" s="423">
        <f t="shared" si="169"/>
        <v>0</v>
      </c>
    </row>
    <row r="67" spans="1:32" s="93" customFormat="1" ht="31.5" x14ac:dyDescent="0.2">
      <c r="A67" s="91">
        <f>ROW()</f>
        <v>67</v>
      </c>
      <c r="B67" s="96" t="s">
        <v>327</v>
      </c>
      <c r="C67" s="105" t="s">
        <v>328</v>
      </c>
      <c r="D67" s="437">
        <f t="shared" ref="D67:X67" si="170">SUM(D68:D69)</f>
        <v>0</v>
      </c>
      <c r="E67" s="438">
        <f t="shared" si="170"/>
        <v>0</v>
      </c>
      <c r="F67" s="422">
        <f t="shared" si="170"/>
        <v>0</v>
      </c>
      <c r="G67" s="437">
        <f t="shared" si="170"/>
        <v>0</v>
      </c>
      <c r="H67" s="438">
        <f t="shared" si="170"/>
        <v>0</v>
      </c>
      <c r="I67" s="422">
        <f t="shared" si="170"/>
        <v>0</v>
      </c>
      <c r="J67" s="437">
        <f t="shared" si="170"/>
        <v>0</v>
      </c>
      <c r="K67" s="438">
        <f t="shared" si="170"/>
        <v>0</v>
      </c>
      <c r="L67" s="422">
        <f t="shared" si="170"/>
        <v>0</v>
      </c>
      <c r="M67" s="437">
        <f t="shared" si="170"/>
        <v>0</v>
      </c>
      <c r="N67" s="438">
        <f t="shared" si="170"/>
        <v>0</v>
      </c>
      <c r="O67" s="422">
        <f t="shared" si="170"/>
        <v>0</v>
      </c>
      <c r="P67" s="437">
        <f t="shared" si="170"/>
        <v>0</v>
      </c>
      <c r="Q67" s="438">
        <f t="shared" si="170"/>
        <v>0</v>
      </c>
      <c r="R67" s="422">
        <f t="shared" si="170"/>
        <v>0</v>
      </c>
      <c r="S67" s="437">
        <f t="shared" si="170"/>
        <v>0</v>
      </c>
      <c r="T67" s="438">
        <f t="shared" si="170"/>
        <v>0</v>
      </c>
      <c r="U67" s="422">
        <f t="shared" si="170"/>
        <v>0</v>
      </c>
      <c r="V67" s="430">
        <f t="shared" si="170"/>
        <v>0</v>
      </c>
      <c r="W67" s="438">
        <f t="shared" si="170"/>
        <v>0</v>
      </c>
      <c r="X67" s="451">
        <f t="shared" si="170"/>
        <v>0</v>
      </c>
      <c r="Y67" s="430">
        <f t="shared" ref="Y67:AF67" si="171">SUM(Y68:Y69)</f>
        <v>0</v>
      </c>
      <c r="Z67" s="451">
        <f t="shared" si="171"/>
        <v>0</v>
      </c>
      <c r="AA67" s="430">
        <f t="shared" si="171"/>
        <v>0</v>
      </c>
      <c r="AB67" s="425">
        <f t="shared" si="171"/>
        <v>0</v>
      </c>
      <c r="AC67" s="451">
        <f t="shared" si="171"/>
        <v>0</v>
      </c>
      <c r="AD67" s="430">
        <f t="shared" si="171"/>
        <v>0</v>
      </c>
      <c r="AE67" s="425">
        <f t="shared" si="171"/>
        <v>0</v>
      </c>
      <c r="AF67" s="422">
        <f t="shared" si="171"/>
        <v>0</v>
      </c>
    </row>
    <row r="68" spans="1:32" s="93" customFormat="1" x14ac:dyDescent="0.2">
      <c r="A68" s="91">
        <f>ROW()</f>
        <v>68</v>
      </c>
      <c r="B68" s="97" t="s">
        <v>329</v>
      </c>
      <c r="C68" s="107" t="s">
        <v>269</v>
      </c>
      <c r="D68" s="429"/>
      <c r="E68" s="426"/>
      <c r="F68" s="423">
        <f>D68+E68</f>
        <v>0</v>
      </c>
      <c r="G68" s="429"/>
      <c r="H68" s="426"/>
      <c r="I68" s="423">
        <f>G68+H68</f>
        <v>0</v>
      </c>
      <c r="J68" s="429"/>
      <c r="K68" s="426"/>
      <c r="L68" s="423">
        <f>J68+K68</f>
        <v>0</v>
      </c>
      <c r="M68" s="429"/>
      <c r="N68" s="426"/>
      <c r="O68" s="423">
        <f>M68+N68</f>
        <v>0</v>
      </c>
      <c r="P68" s="429"/>
      <c r="Q68" s="426"/>
      <c r="R68" s="423">
        <f>P68+Q68</f>
        <v>0</v>
      </c>
      <c r="S68" s="429"/>
      <c r="T68" s="426"/>
      <c r="U68" s="423">
        <f>S68+T68</f>
        <v>0</v>
      </c>
      <c r="V68" s="431">
        <f t="shared" ref="V68:V72" si="172">SUMIF($D$9:$U$9,"Summe",D68:U68)</f>
        <v>0</v>
      </c>
      <c r="W68" s="426"/>
      <c r="X68" s="452">
        <f>V68-W68</f>
        <v>0</v>
      </c>
      <c r="Y68" s="431">
        <f t="shared" ref="Y68:Y72" si="173">SUMIF($D$9:$U$9,"direkte Zuordnung",D68:U68)</f>
        <v>0</v>
      </c>
      <c r="Z68" s="452">
        <f t="shared" ref="Z68:Z72" si="174">SUMIF($D$9:$U$9,"indirekte Zuordnung",D68:U68)</f>
        <v>0</v>
      </c>
      <c r="AA68" s="431">
        <f t="shared" ref="AA68:AA72" si="175">SUMIF($D$3:$U$3,"Stromnetz - direkt",D68:U68)</f>
        <v>0</v>
      </c>
      <c r="AB68" s="427">
        <f t="shared" ref="AB68:AB72" si="176">SUMIF($D$3:$U$3,"Stromnetz - indirekt",D68:U68)</f>
        <v>0</v>
      </c>
      <c r="AC68" s="452">
        <f t="shared" ref="AC68:AC72" si="177">AA68+AB68</f>
        <v>0</v>
      </c>
      <c r="AD68" s="431">
        <f t="shared" ref="AD68:AD72" si="178">SUMIF($D$3:$U$3,"Gasnetz - direkt",D68:U68)</f>
        <v>0</v>
      </c>
      <c r="AE68" s="427">
        <f t="shared" ref="AE68:AE72" si="179">SUMIF($D$3:$U$3,"Gasnetz - indirekt",D68:U68)</f>
        <v>0</v>
      </c>
      <c r="AF68" s="423">
        <f t="shared" ref="AF68:AF72" si="180">AD68+AE68</f>
        <v>0</v>
      </c>
    </row>
    <row r="69" spans="1:32" s="93" customFormat="1" x14ac:dyDescent="0.2">
      <c r="A69" s="91">
        <f>ROW()</f>
        <v>69</v>
      </c>
      <c r="B69" s="97" t="s">
        <v>330</v>
      </c>
      <c r="C69" s="107" t="s">
        <v>270</v>
      </c>
      <c r="D69" s="429"/>
      <c r="E69" s="426"/>
      <c r="F69" s="423">
        <f>D69+E69</f>
        <v>0</v>
      </c>
      <c r="G69" s="429"/>
      <c r="H69" s="426"/>
      <c r="I69" s="423">
        <f>G69+H69</f>
        <v>0</v>
      </c>
      <c r="J69" s="429"/>
      <c r="K69" s="426"/>
      <c r="L69" s="423">
        <f>J69+K69</f>
        <v>0</v>
      </c>
      <c r="M69" s="429"/>
      <c r="N69" s="426"/>
      <c r="O69" s="423">
        <f>M69+N69</f>
        <v>0</v>
      </c>
      <c r="P69" s="429"/>
      <c r="Q69" s="426"/>
      <c r="R69" s="423">
        <f>P69+Q69</f>
        <v>0</v>
      </c>
      <c r="S69" s="429"/>
      <c r="T69" s="426"/>
      <c r="U69" s="423">
        <f>S69+T69</f>
        <v>0</v>
      </c>
      <c r="V69" s="431">
        <f t="shared" si="172"/>
        <v>0</v>
      </c>
      <c r="W69" s="426"/>
      <c r="X69" s="452">
        <f>V69-W69</f>
        <v>0</v>
      </c>
      <c r="Y69" s="431">
        <f t="shared" si="173"/>
        <v>0</v>
      </c>
      <c r="Z69" s="452">
        <f t="shared" si="174"/>
        <v>0</v>
      </c>
      <c r="AA69" s="431">
        <f t="shared" si="175"/>
        <v>0</v>
      </c>
      <c r="AB69" s="427">
        <f t="shared" si="176"/>
        <v>0</v>
      </c>
      <c r="AC69" s="452">
        <f t="shared" si="177"/>
        <v>0</v>
      </c>
      <c r="AD69" s="431">
        <f t="shared" si="178"/>
        <v>0</v>
      </c>
      <c r="AE69" s="427">
        <f t="shared" si="179"/>
        <v>0</v>
      </c>
      <c r="AF69" s="423">
        <f t="shared" si="180"/>
        <v>0</v>
      </c>
    </row>
    <row r="70" spans="1:32" s="93" customFormat="1" ht="15.75" x14ac:dyDescent="0.2">
      <c r="A70" s="91">
        <f>ROW()</f>
        <v>70</v>
      </c>
      <c r="B70" s="94" t="s">
        <v>94</v>
      </c>
      <c r="C70" s="105" t="s">
        <v>443</v>
      </c>
      <c r="D70" s="428"/>
      <c r="E70" s="424"/>
      <c r="F70" s="422">
        <f>D70+E70</f>
        <v>0</v>
      </c>
      <c r="G70" s="428"/>
      <c r="H70" s="424"/>
      <c r="I70" s="422">
        <f>G70+H70</f>
        <v>0</v>
      </c>
      <c r="J70" s="428"/>
      <c r="K70" s="424"/>
      <c r="L70" s="422">
        <f>J70+K70</f>
        <v>0</v>
      </c>
      <c r="M70" s="428"/>
      <c r="N70" s="424"/>
      <c r="O70" s="422">
        <f>M70+N70</f>
        <v>0</v>
      </c>
      <c r="P70" s="428"/>
      <c r="Q70" s="424"/>
      <c r="R70" s="422">
        <f>P70+Q70</f>
        <v>0</v>
      </c>
      <c r="S70" s="428"/>
      <c r="T70" s="424"/>
      <c r="U70" s="422">
        <f>S70+T70</f>
        <v>0</v>
      </c>
      <c r="V70" s="430">
        <f t="shared" si="172"/>
        <v>0</v>
      </c>
      <c r="W70" s="424"/>
      <c r="X70" s="451">
        <f>V70-W70</f>
        <v>0</v>
      </c>
      <c r="Y70" s="430">
        <f t="shared" si="173"/>
        <v>0</v>
      </c>
      <c r="Z70" s="451">
        <f t="shared" si="174"/>
        <v>0</v>
      </c>
      <c r="AA70" s="430">
        <f t="shared" si="175"/>
        <v>0</v>
      </c>
      <c r="AB70" s="425">
        <f t="shared" si="176"/>
        <v>0</v>
      </c>
      <c r="AC70" s="451">
        <f t="shared" si="177"/>
        <v>0</v>
      </c>
      <c r="AD70" s="430">
        <f t="shared" si="178"/>
        <v>0</v>
      </c>
      <c r="AE70" s="425">
        <f t="shared" si="179"/>
        <v>0</v>
      </c>
      <c r="AF70" s="422">
        <f t="shared" si="180"/>
        <v>0</v>
      </c>
    </row>
    <row r="71" spans="1:32" s="93" customFormat="1" ht="15.75" x14ac:dyDescent="0.2">
      <c r="A71" s="91">
        <f>ROW()</f>
        <v>71</v>
      </c>
      <c r="B71" s="96" t="s">
        <v>96</v>
      </c>
      <c r="C71" s="105" t="s">
        <v>331</v>
      </c>
      <c r="D71" s="428"/>
      <c r="E71" s="424"/>
      <c r="F71" s="422">
        <f>D71+E71</f>
        <v>0</v>
      </c>
      <c r="G71" s="428"/>
      <c r="H71" s="424"/>
      <c r="I71" s="422">
        <f>G71+H71</f>
        <v>0</v>
      </c>
      <c r="J71" s="428"/>
      <c r="K71" s="424"/>
      <c r="L71" s="422">
        <f>J71+K71</f>
        <v>0</v>
      </c>
      <c r="M71" s="428"/>
      <c r="N71" s="424"/>
      <c r="O71" s="422">
        <f>M71+N71</f>
        <v>0</v>
      </c>
      <c r="P71" s="428"/>
      <c r="Q71" s="424"/>
      <c r="R71" s="422">
        <f>P71+Q71</f>
        <v>0</v>
      </c>
      <c r="S71" s="428"/>
      <c r="T71" s="424"/>
      <c r="U71" s="422">
        <f>S71+T71</f>
        <v>0</v>
      </c>
      <c r="V71" s="430">
        <f t="shared" si="172"/>
        <v>0</v>
      </c>
      <c r="W71" s="424"/>
      <c r="X71" s="451">
        <f>V71-W71</f>
        <v>0</v>
      </c>
      <c r="Y71" s="430">
        <f t="shared" si="173"/>
        <v>0</v>
      </c>
      <c r="Z71" s="451">
        <f t="shared" si="174"/>
        <v>0</v>
      </c>
      <c r="AA71" s="430">
        <f t="shared" si="175"/>
        <v>0</v>
      </c>
      <c r="AB71" s="425">
        <f t="shared" si="176"/>
        <v>0</v>
      </c>
      <c r="AC71" s="451">
        <f t="shared" si="177"/>
        <v>0</v>
      </c>
      <c r="AD71" s="430">
        <f t="shared" si="178"/>
        <v>0</v>
      </c>
      <c r="AE71" s="425">
        <f t="shared" si="179"/>
        <v>0</v>
      </c>
      <c r="AF71" s="422">
        <f t="shared" si="180"/>
        <v>0</v>
      </c>
    </row>
    <row r="72" spans="1:32" s="93" customFormat="1" ht="31.5" x14ac:dyDescent="0.2">
      <c r="A72" s="91">
        <f>ROW()</f>
        <v>72</v>
      </c>
      <c r="B72" s="96" t="s">
        <v>33</v>
      </c>
      <c r="C72" s="105" t="s">
        <v>332</v>
      </c>
      <c r="D72" s="428"/>
      <c r="E72" s="424"/>
      <c r="F72" s="422">
        <f>D72+E72</f>
        <v>0</v>
      </c>
      <c r="G72" s="428"/>
      <c r="H72" s="424"/>
      <c r="I72" s="422">
        <f>G72+H72</f>
        <v>0</v>
      </c>
      <c r="J72" s="428"/>
      <c r="K72" s="424"/>
      <c r="L72" s="422">
        <f>J72+K72</f>
        <v>0</v>
      </c>
      <c r="M72" s="428"/>
      <c r="N72" s="424"/>
      <c r="O72" s="422">
        <f>M72+N72</f>
        <v>0</v>
      </c>
      <c r="P72" s="428"/>
      <c r="Q72" s="424"/>
      <c r="R72" s="422">
        <f>P72+Q72</f>
        <v>0</v>
      </c>
      <c r="S72" s="428"/>
      <c r="T72" s="424"/>
      <c r="U72" s="422">
        <f>S72+T72</f>
        <v>0</v>
      </c>
      <c r="V72" s="430">
        <f t="shared" si="172"/>
        <v>0</v>
      </c>
      <c r="W72" s="424"/>
      <c r="X72" s="451">
        <f>V72-W72</f>
        <v>0</v>
      </c>
      <c r="Y72" s="430">
        <f t="shared" si="173"/>
        <v>0</v>
      </c>
      <c r="Z72" s="451">
        <f t="shared" si="174"/>
        <v>0</v>
      </c>
      <c r="AA72" s="430">
        <f t="shared" si="175"/>
        <v>0</v>
      </c>
      <c r="AB72" s="425">
        <f t="shared" si="176"/>
        <v>0</v>
      </c>
      <c r="AC72" s="451">
        <f t="shared" si="177"/>
        <v>0</v>
      </c>
      <c r="AD72" s="430">
        <f t="shared" si="178"/>
        <v>0</v>
      </c>
      <c r="AE72" s="425">
        <f t="shared" si="179"/>
        <v>0</v>
      </c>
      <c r="AF72" s="422">
        <f t="shared" si="180"/>
        <v>0</v>
      </c>
    </row>
    <row r="73" spans="1:32" s="93" customFormat="1" ht="15.75" x14ac:dyDescent="0.2">
      <c r="A73" s="98">
        <f>ROW()</f>
        <v>73</v>
      </c>
      <c r="B73" s="99" t="s">
        <v>333</v>
      </c>
      <c r="C73" s="108" t="s">
        <v>334</v>
      </c>
      <c r="D73" s="439">
        <f t="shared" ref="D73:X73" si="181">D11+D41+D70+D71+D72</f>
        <v>0</v>
      </c>
      <c r="E73" s="440">
        <f t="shared" si="181"/>
        <v>0</v>
      </c>
      <c r="F73" s="441">
        <f t="shared" si="181"/>
        <v>0</v>
      </c>
      <c r="G73" s="439">
        <f t="shared" si="181"/>
        <v>0</v>
      </c>
      <c r="H73" s="440">
        <f t="shared" si="181"/>
        <v>0</v>
      </c>
      <c r="I73" s="441">
        <f t="shared" si="181"/>
        <v>0</v>
      </c>
      <c r="J73" s="439">
        <f t="shared" si="181"/>
        <v>0</v>
      </c>
      <c r="K73" s="440">
        <f t="shared" si="181"/>
        <v>0</v>
      </c>
      <c r="L73" s="441">
        <f t="shared" si="181"/>
        <v>0</v>
      </c>
      <c r="M73" s="439">
        <f t="shared" si="181"/>
        <v>0</v>
      </c>
      <c r="N73" s="440">
        <f t="shared" si="181"/>
        <v>0</v>
      </c>
      <c r="O73" s="441">
        <f t="shared" si="181"/>
        <v>0</v>
      </c>
      <c r="P73" s="439">
        <f t="shared" si="181"/>
        <v>0</v>
      </c>
      <c r="Q73" s="440">
        <f t="shared" si="181"/>
        <v>0</v>
      </c>
      <c r="R73" s="441">
        <f t="shared" si="181"/>
        <v>0</v>
      </c>
      <c r="S73" s="439">
        <f t="shared" si="181"/>
        <v>0</v>
      </c>
      <c r="T73" s="440">
        <f t="shared" si="181"/>
        <v>0</v>
      </c>
      <c r="U73" s="441">
        <f t="shared" si="181"/>
        <v>0</v>
      </c>
      <c r="V73" s="439">
        <f t="shared" si="181"/>
        <v>0</v>
      </c>
      <c r="W73" s="440">
        <f t="shared" si="181"/>
        <v>0</v>
      </c>
      <c r="X73" s="453">
        <f t="shared" si="181"/>
        <v>0</v>
      </c>
      <c r="Y73" s="439">
        <f t="shared" ref="Y73:AF73" si="182">Y11+Y41+Y70+Y71+Y72</f>
        <v>0</v>
      </c>
      <c r="Z73" s="453">
        <f t="shared" si="182"/>
        <v>0</v>
      </c>
      <c r="AA73" s="439">
        <f t="shared" si="182"/>
        <v>0</v>
      </c>
      <c r="AB73" s="440">
        <f t="shared" si="182"/>
        <v>0</v>
      </c>
      <c r="AC73" s="453">
        <f t="shared" si="182"/>
        <v>0</v>
      </c>
      <c r="AD73" s="439">
        <f t="shared" si="182"/>
        <v>0</v>
      </c>
      <c r="AE73" s="440">
        <f t="shared" si="182"/>
        <v>0</v>
      </c>
      <c r="AF73" s="441">
        <f t="shared" si="182"/>
        <v>0</v>
      </c>
    </row>
    <row r="74" spans="1:32" s="93" customFormat="1" ht="15.75" x14ac:dyDescent="0.2">
      <c r="A74" s="91">
        <f>ROW()</f>
        <v>74</v>
      </c>
      <c r="B74" s="94" t="s">
        <v>124</v>
      </c>
      <c r="C74" s="105" t="s">
        <v>335</v>
      </c>
      <c r="D74" s="428"/>
      <c r="E74" s="424"/>
      <c r="F74" s="422">
        <f>D74+E74</f>
        <v>0</v>
      </c>
      <c r="G74" s="428"/>
      <c r="H74" s="424"/>
      <c r="I74" s="422">
        <f>G74+H74</f>
        <v>0</v>
      </c>
      <c r="J74" s="428"/>
      <c r="K74" s="424"/>
      <c r="L74" s="422">
        <f>J74+K74</f>
        <v>0</v>
      </c>
      <c r="M74" s="428"/>
      <c r="N74" s="424"/>
      <c r="O74" s="422">
        <f>M74+N74</f>
        <v>0</v>
      </c>
      <c r="P74" s="428"/>
      <c r="Q74" s="424"/>
      <c r="R74" s="422">
        <f>P74+Q74</f>
        <v>0</v>
      </c>
      <c r="S74" s="428"/>
      <c r="T74" s="424"/>
      <c r="U74" s="422">
        <f>S74+T74</f>
        <v>0</v>
      </c>
      <c r="V74" s="430">
        <f>SUMIF($D$9:$U$9,"Summe",D74:U74)</f>
        <v>0</v>
      </c>
      <c r="W74" s="424"/>
      <c r="X74" s="451">
        <f>V74-W74</f>
        <v>0</v>
      </c>
      <c r="Y74" s="430">
        <f>SUMIF($D$9:$U$9,"direkte Zuordnung",D74:U74)</f>
        <v>0</v>
      </c>
      <c r="Z74" s="451">
        <f t="shared" ref="Z74" si="183">SUMIF($D$9:$U$9,"indirekte Zuordnung",D74:U74)</f>
        <v>0</v>
      </c>
      <c r="AA74" s="430">
        <f>SUMIF($D$3:$U$3,"Stromnetz - direkt",D74:U74)</f>
        <v>0</v>
      </c>
      <c r="AB74" s="425">
        <f>SUMIF($D$3:$U$3,"Stromnetz - indirekt",D74:U74)</f>
        <v>0</v>
      </c>
      <c r="AC74" s="451">
        <f>AA74+AB74</f>
        <v>0</v>
      </c>
      <c r="AD74" s="430">
        <f>SUMIF($D$3:$U$3,"Gasnetz - direkt",D74:U74)</f>
        <v>0</v>
      </c>
      <c r="AE74" s="425">
        <f>SUMIF($D$3:$U$3,"Gasnetz - indirekt",D74:U74)</f>
        <v>0</v>
      </c>
      <c r="AF74" s="422">
        <f>AD74+AE74</f>
        <v>0</v>
      </c>
    </row>
    <row r="75" spans="1:32" s="93" customFormat="1" x14ac:dyDescent="0.2">
      <c r="A75" s="91">
        <f>ROW()</f>
        <v>75</v>
      </c>
      <c r="B75" s="95" t="s">
        <v>136</v>
      </c>
      <c r="C75" s="107" t="s">
        <v>523</v>
      </c>
      <c r="D75" s="442">
        <f t="shared" ref="D75:X75" si="184">D76+D79+D82</f>
        <v>0</v>
      </c>
      <c r="E75" s="443">
        <f t="shared" si="184"/>
        <v>0</v>
      </c>
      <c r="F75" s="423">
        <f t="shared" si="184"/>
        <v>0</v>
      </c>
      <c r="G75" s="442">
        <f t="shared" si="184"/>
        <v>0</v>
      </c>
      <c r="H75" s="443">
        <f t="shared" si="184"/>
        <v>0</v>
      </c>
      <c r="I75" s="423">
        <f t="shared" si="184"/>
        <v>0</v>
      </c>
      <c r="J75" s="442">
        <f t="shared" si="184"/>
        <v>0</v>
      </c>
      <c r="K75" s="443">
        <f t="shared" si="184"/>
        <v>0</v>
      </c>
      <c r="L75" s="423">
        <f t="shared" si="184"/>
        <v>0</v>
      </c>
      <c r="M75" s="442">
        <f t="shared" si="184"/>
        <v>0</v>
      </c>
      <c r="N75" s="443">
        <f t="shared" si="184"/>
        <v>0</v>
      </c>
      <c r="O75" s="423">
        <f t="shared" si="184"/>
        <v>0</v>
      </c>
      <c r="P75" s="442">
        <f t="shared" si="184"/>
        <v>0</v>
      </c>
      <c r="Q75" s="443">
        <f t="shared" si="184"/>
        <v>0</v>
      </c>
      <c r="R75" s="423">
        <f t="shared" si="184"/>
        <v>0</v>
      </c>
      <c r="S75" s="442">
        <f t="shared" si="184"/>
        <v>0</v>
      </c>
      <c r="T75" s="443">
        <f t="shared" si="184"/>
        <v>0</v>
      </c>
      <c r="U75" s="423">
        <f t="shared" si="184"/>
        <v>0</v>
      </c>
      <c r="V75" s="431">
        <f t="shared" si="184"/>
        <v>0</v>
      </c>
      <c r="W75" s="443">
        <f t="shared" si="184"/>
        <v>0</v>
      </c>
      <c r="X75" s="452">
        <f t="shared" si="184"/>
        <v>0</v>
      </c>
      <c r="Y75" s="431">
        <f t="shared" ref="Y75:AF75" si="185">Y76+Y79+Y82</f>
        <v>0</v>
      </c>
      <c r="Z75" s="452">
        <f t="shared" si="185"/>
        <v>0</v>
      </c>
      <c r="AA75" s="431">
        <f t="shared" si="185"/>
        <v>0</v>
      </c>
      <c r="AB75" s="427">
        <f t="shared" si="185"/>
        <v>0</v>
      </c>
      <c r="AC75" s="452">
        <f t="shared" si="185"/>
        <v>0</v>
      </c>
      <c r="AD75" s="431">
        <f t="shared" si="185"/>
        <v>0</v>
      </c>
      <c r="AE75" s="427">
        <f t="shared" si="185"/>
        <v>0</v>
      </c>
      <c r="AF75" s="423">
        <f t="shared" si="185"/>
        <v>0</v>
      </c>
    </row>
    <row r="76" spans="1:32" s="93" customFormat="1" x14ac:dyDescent="0.2">
      <c r="A76" s="91">
        <f>ROW()</f>
        <v>76</v>
      </c>
      <c r="B76" s="95" t="s">
        <v>138</v>
      </c>
      <c r="C76" s="107" t="s">
        <v>336</v>
      </c>
      <c r="D76" s="431">
        <f t="shared" ref="D76:X76" si="186">D77+D78</f>
        <v>0</v>
      </c>
      <c r="E76" s="427">
        <f t="shared" si="186"/>
        <v>0</v>
      </c>
      <c r="F76" s="423">
        <f t="shared" si="186"/>
        <v>0</v>
      </c>
      <c r="G76" s="431">
        <f t="shared" si="186"/>
        <v>0</v>
      </c>
      <c r="H76" s="427">
        <f t="shared" si="186"/>
        <v>0</v>
      </c>
      <c r="I76" s="423">
        <f t="shared" si="186"/>
        <v>0</v>
      </c>
      <c r="J76" s="431">
        <f t="shared" si="186"/>
        <v>0</v>
      </c>
      <c r="K76" s="427">
        <f t="shared" si="186"/>
        <v>0</v>
      </c>
      <c r="L76" s="423">
        <f t="shared" si="186"/>
        <v>0</v>
      </c>
      <c r="M76" s="431">
        <f t="shared" si="186"/>
        <v>0</v>
      </c>
      <c r="N76" s="427">
        <f t="shared" si="186"/>
        <v>0</v>
      </c>
      <c r="O76" s="423">
        <f t="shared" si="186"/>
        <v>0</v>
      </c>
      <c r="P76" s="431">
        <f t="shared" si="186"/>
        <v>0</v>
      </c>
      <c r="Q76" s="427">
        <f t="shared" si="186"/>
        <v>0</v>
      </c>
      <c r="R76" s="423">
        <f t="shared" si="186"/>
        <v>0</v>
      </c>
      <c r="S76" s="431">
        <f t="shared" si="186"/>
        <v>0</v>
      </c>
      <c r="T76" s="427">
        <f t="shared" si="186"/>
        <v>0</v>
      </c>
      <c r="U76" s="423">
        <f t="shared" si="186"/>
        <v>0</v>
      </c>
      <c r="V76" s="431">
        <f t="shared" si="186"/>
        <v>0</v>
      </c>
      <c r="W76" s="427">
        <f t="shared" si="186"/>
        <v>0</v>
      </c>
      <c r="X76" s="452">
        <f t="shared" si="186"/>
        <v>0</v>
      </c>
      <c r="Y76" s="431">
        <f t="shared" ref="Y76:AF76" si="187">Y77+Y78</f>
        <v>0</v>
      </c>
      <c r="Z76" s="452">
        <f t="shared" si="187"/>
        <v>0</v>
      </c>
      <c r="AA76" s="431">
        <f t="shared" si="187"/>
        <v>0</v>
      </c>
      <c r="AB76" s="427">
        <f t="shared" si="187"/>
        <v>0</v>
      </c>
      <c r="AC76" s="452">
        <f t="shared" si="187"/>
        <v>0</v>
      </c>
      <c r="AD76" s="431">
        <f t="shared" si="187"/>
        <v>0</v>
      </c>
      <c r="AE76" s="427">
        <f t="shared" si="187"/>
        <v>0</v>
      </c>
      <c r="AF76" s="423">
        <f t="shared" si="187"/>
        <v>0</v>
      </c>
    </row>
    <row r="77" spans="1:32" s="93" customFormat="1" x14ac:dyDescent="0.2">
      <c r="A77" s="91">
        <f>ROW()</f>
        <v>77</v>
      </c>
      <c r="B77" s="95" t="s">
        <v>444</v>
      </c>
      <c r="C77" s="107" t="s">
        <v>445</v>
      </c>
      <c r="D77" s="429"/>
      <c r="E77" s="426"/>
      <c r="F77" s="423">
        <f>D77+E77</f>
        <v>0</v>
      </c>
      <c r="G77" s="429"/>
      <c r="H77" s="426"/>
      <c r="I77" s="423">
        <f>G77+H77</f>
        <v>0</v>
      </c>
      <c r="J77" s="429"/>
      <c r="K77" s="426"/>
      <c r="L77" s="423">
        <f>J77+K77</f>
        <v>0</v>
      </c>
      <c r="M77" s="429"/>
      <c r="N77" s="426"/>
      <c r="O77" s="423">
        <f>M77+N77</f>
        <v>0</v>
      </c>
      <c r="P77" s="429"/>
      <c r="Q77" s="426"/>
      <c r="R77" s="423">
        <f>P77+Q77</f>
        <v>0</v>
      </c>
      <c r="S77" s="429"/>
      <c r="T77" s="426"/>
      <c r="U77" s="423">
        <f>S77+T77</f>
        <v>0</v>
      </c>
      <c r="V77" s="431">
        <f t="shared" ref="V77:V78" si="188">SUMIF($D$9:$U$9,"Summe",D77:U77)</f>
        <v>0</v>
      </c>
      <c r="W77" s="426"/>
      <c r="X77" s="452">
        <f>V77-W77</f>
        <v>0</v>
      </c>
      <c r="Y77" s="431">
        <f t="shared" ref="Y77:Y78" si="189">SUMIF($D$9:$U$9,"direkte Zuordnung",D77:U77)</f>
        <v>0</v>
      </c>
      <c r="Z77" s="452">
        <f t="shared" ref="Z77:Z78" si="190">SUMIF($D$9:$U$9,"indirekte Zuordnung",D77:U77)</f>
        <v>0</v>
      </c>
      <c r="AA77" s="431">
        <f t="shared" ref="AA77:AA78" si="191">SUMIF($D$3:$U$3,"Stromnetz - direkt",D77:U77)</f>
        <v>0</v>
      </c>
      <c r="AB77" s="427">
        <f t="shared" ref="AB77:AB78" si="192">SUMIF($D$3:$U$3,"Stromnetz - indirekt",D77:U77)</f>
        <v>0</v>
      </c>
      <c r="AC77" s="452">
        <f t="shared" ref="AC77:AC78" si="193">AA77+AB77</f>
        <v>0</v>
      </c>
      <c r="AD77" s="431">
        <f t="shared" ref="AD77:AD78" si="194">SUMIF($D$3:$U$3,"Gasnetz - direkt",D77:U77)</f>
        <v>0</v>
      </c>
      <c r="AE77" s="427">
        <f t="shared" ref="AE77:AE78" si="195">SUMIF($D$3:$U$3,"Gasnetz - indirekt",D77:U77)</f>
        <v>0</v>
      </c>
      <c r="AF77" s="423">
        <f t="shared" ref="AF77:AF78" si="196">AD77+AE77</f>
        <v>0</v>
      </c>
    </row>
    <row r="78" spans="1:32" s="93" customFormat="1" x14ac:dyDescent="0.2">
      <c r="A78" s="91">
        <f>ROW()</f>
        <v>78</v>
      </c>
      <c r="B78" s="95" t="s">
        <v>446</v>
      </c>
      <c r="C78" s="315" t="s">
        <v>447</v>
      </c>
      <c r="D78" s="429"/>
      <c r="E78" s="426"/>
      <c r="F78" s="423">
        <f>D78+E78</f>
        <v>0</v>
      </c>
      <c r="G78" s="429"/>
      <c r="H78" s="426"/>
      <c r="I78" s="423">
        <f>G78+H78</f>
        <v>0</v>
      </c>
      <c r="J78" s="429"/>
      <c r="K78" s="426"/>
      <c r="L78" s="423">
        <f>J78+K78</f>
        <v>0</v>
      </c>
      <c r="M78" s="429"/>
      <c r="N78" s="426"/>
      <c r="O78" s="423">
        <f>M78+N78</f>
        <v>0</v>
      </c>
      <c r="P78" s="429"/>
      <c r="Q78" s="426"/>
      <c r="R78" s="423">
        <f>P78+Q78</f>
        <v>0</v>
      </c>
      <c r="S78" s="429"/>
      <c r="T78" s="426"/>
      <c r="U78" s="423">
        <f>S78+T78</f>
        <v>0</v>
      </c>
      <c r="V78" s="431">
        <f t="shared" si="188"/>
        <v>0</v>
      </c>
      <c r="W78" s="426"/>
      <c r="X78" s="452">
        <f>V78-W78</f>
        <v>0</v>
      </c>
      <c r="Y78" s="431">
        <f t="shared" si="189"/>
        <v>0</v>
      </c>
      <c r="Z78" s="452">
        <f t="shared" si="190"/>
        <v>0</v>
      </c>
      <c r="AA78" s="431">
        <f t="shared" si="191"/>
        <v>0</v>
      </c>
      <c r="AB78" s="427">
        <f t="shared" si="192"/>
        <v>0</v>
      </c>
      <c r="AC78" s="452">
        <f t="shared" si="193"/>
        <v>0</v>
      </c>
      <c r="AD78" s="431">
        <f t="shared" si="194"/>
        <v>0</v>
      </c>
      <c r="AE78" s="427">
        <f t="shared" si="195"/>
        <v>0</v>
      </c>
      <c r="AF78" s="423">
        <f t="shared" si="196"/>
        <v>0</v>
      </c>
    </row>
    <row r="79" spans="1:32" s="93" customFormat="1" ht="45" x14ac:dyDescent="0.2">
      <c r="A79" s="91">
        <f>ROW()</f>
        <v>79</v>
      </c>
      <c r="B79" s="95" t="s">
        <v>140</v>
      </c>
      <c r="C79" s="107" t="s">
        <v>337</v>
      </c>
      <c r="D79" s="431">
        <f t="shared" ref="D79:X79" si="197">SUM(D80:D81)</f>
        <v>0</v>
      </c>
      <c r="E79" s="427">
        <f t="shared" si="197"/>
        <v>0</v>
      </c>
      <c r="F79" s="423">
        <f t="shared" si="197"/>
        <v>0</v>
      </c>
      <c r="G79" s="431">
        <f t="shared" si="197"/>
        <v>0</v>
      </c>
      <c r="H79" s="427">
        <f t="shared" si="197"/>
        <v>0</v>
      </c>
      <c r="I79" s="423">
        <f t="shared" si="197"/>
        <v>0</v>
      </c>
      <c r="J79" s="431">
        <f t="shared" si="197"/>
        <v>0</v>
      </c>
      <c r="K79" s="427">
        <f t="shared" si="197"/>
        <v>0</v>
      </c>
      <c r="L79" s="423">
        <f t="shared" si="197"/>
        <v>0</v>
      </c>
      <c r="M79" s="431">
        <f t="shared" si="197"/>
        <v>0</v>
      </c>
      <c r="N79" s="427">
        <f t="shared" si="197"/>
        <v>0</v>
      </c>
      <c r="O79" s="423">
        <f t="shared" si="197"/>
        <v>0</v>
      </c>
      <c r="P79" s="431">
        <f t="shared" si="197"/>
        <v>0</v>
      </c>
      <c r="Q79" s="427">
        <f t="shared" si="197"/>
        <v>0</v>
      </c>
      <c r="R79" s="423">
        <f t="shared" si="197"/>
        <v>0</v>
      </c>
      <c r="S79" s="431">
        <f t="shared" si="197"/>
        <v>0</v>
      </c>
      <c r="T79" s="427">
        <f t="shared" si="197"/>
        <v>0</v>
      </c>
      <c r="U79" s="423">
        <f t="shared" si="197"/>
        <v>0</v>
      </c>
      <c r="V79" s="431">
        <f t="shared" si="197"/>
        <v>0</v>
      </c>
      <c r="W79" s="427">
        <f t="shared" si="197"/>
        <v>0</v>
      </c>
      <c r="X79" s="452">
        <f t="shared" si="197"/>
        <v>0</v>
      </c>
      <c r="Y79" s="431">
        <f t="shared" ref="Y79:AF79" si="198">SUM(Y80:Y81)</f>
        <v>0</v>
      </c>
      <c r="Z79" s="452">
        <f t="shared" si="198"/>
        <v>0</v>
      </c>
      <c r="AA79" s="431">
        <f t="shared" si="198"/>
        <v>0</v>
      </c>
      <c r="AB79" s="427">
        <f t="shared" si="198"/>
        <v>0</v>
      </c>
      <c r="AC79" s="452">
        <f t="shared" si="198"/>
        <v>0</v>
      </c>
      <c r="AD79" s="431">
        <f t="shared" si="198"/>
        <v>0</v>
      </c>
      <c r="AE79" s="427">
        <f t="shared" si="198"/>
        <v>0</v>
      </c>
      <c r="AF79" s="423">
        <f t="shared" si="198"/>
        <v>0</v>
      </c>
    </row>
    <row r="80" spans="1:32" s="93" customFormat="1" x14ac:dyDescent="0.2">
      <c r="A80" s="91">
        <f>ROW()</f>
        <v>80</v>
      </c>
      <c r="B80" s="95" t="s">
        <v>448</v>
      </c>
      <c r="C80" s="107" t="s">
        <v>338</v>
      </c>
      <c r="D80" s="429"/>
      <c r="E80" s="426"/>
      <c r="F80" s="423">
        <f>D80+E80</f>
        <v>0</v>
      </c>
      <c r="G80" s="429"/>
      <c r="H80" s="426"/>
      <c r="I80" s="423">
        <f>G80+H80</f>
        <v>0</v>
      </c>
      <c r="J80" s="429"/>
      <c r="K80" s="426"/>
      <c r="L80" s="423">
        <f>J80+K80</f>
        <v>0</v>
      </c>
      <c r="M80" s="429"/>
      <c r="N80" s="426"/>
      <c r="O80" s="423">
        <f>M80+N80</f>
        <v>0</v>
      </c>
      <c r="P80" s="429"/>
      <c r="Q80" s="426"/>
      <c r="R80" s="423">
        <f>P80+Q80</f>
        <v>0</v>
      </c>
      <c r="S80" s="429"/>
      <c r="T80" s="426"/>
      <c r="U80" s="423">
        <f>S80+T80</f>
        <v>0</v>
      </c>
      <c r="V80" s="431">
        <f t="shared" ref="V80:V82" si="199">SUMIF($D$9:$U$9,"Summe",D80:U80)</f>
        <v>0</v>
      </c>
      <c r="W80" s="426"/>
      <c r="X80" s="452">
        <f>V80-W80</f>
        <v>0</v>
      </c>
      <c r="Y80" s="431">
        <f t="shared" ref="Y80:Y82" si="200">SUMIF($D$9:$U$9,"direkte Zuordnung",D80:U80)</f>
        <v>0</v>
      </c>
      <c r="Z80" s="452">
        <f t="shared" ref="Z80:Z82" si="201">SUMIF($D$9:$U$9,"indirekte Zuordnung",D80:U80)</f>
        <v>0</v>
      </c>
      <c r="AA80" s="431">
        <f t="shared" ref="AA80:AA82" si="202">SUMIF($D$3:$U$3,"Stromnetz - direkt",D80:U80)</f>
        <v>0</v>
      </c>
      <c r="AB80" s="427">
        <f t="shared" ref="AB80:AB82" si="203">SUMIF($D$3:$U$3,"Stromnetz - indirekt",D80:U80)</f>
        <v>0</v>
      </c>
      <c r="AC80" s="452">
        <f t="shared" ref="AC80:AC82" si="204">AA80+AB80</f>
        <v>0</v>
      </c>
      <c r="AD80" s="431">
        <f t="shared" ref="AD80:AD82" si="205">SUMIF($D$3:$U$3,"Gasnetz - direkt",D80:U80)</f>
        <v>0</v>
      </c>
      <c r="AE80" s="427">
        <f t="shared" ref="AE80:AE82" si="206">SUMIF($D$3:$U$3,"Gasnetz - indirekt",D80:U80)</f>
        <v>0</v>
      </c>
      <c r="AF80" s="423">
        <f t="shared" ref="AF80:AF82" si="207">AD80+AE80</f>
        <v>0</v>
      </c>
    </row>
    <row r="81" spans="1:32" s="93" customFormat="1" x14ac:dyDescent="0.2">
      <c r="A81" s="91">
        <f>ROW()</f>
        <v>81</v>
      </c>
      <c r="B81" s="100" t="s">
        <v>449</v>
      </c>
      <c r="C81" s="107" t="s">
        <v>339</v>
      </c>
      <c r="D81" s="429"/>
      <c r="E81" s="426"/>
      <c r="F81" s="423">
        <f>D81+E81</f>
        <v>0</v>
      </c>
      <c r="G81" s="429"/>
      <c r="H81" s="426"/>
      <c r="I81" s="423">
        <f>G81+H81</f>
        <v>0</v>
      </c>
      <c r="J81" s="429"/>
      <c r="K81" s="426"/>
      <c r="L81" s="423">
        <f>J81+K81</f>
        <v>0</v>
      </c>
      <c r="M81" s="429"/>
      <c r="N81" s="426"/>
      <c r="O81" s="423">
        <f>M81+N81</f>
        <v>0</v>
      </c>
      <c r="P81" s="429"/>
      <c r="Q81" s="426"/>
      <c r="R81" s="423">
        <f>P81+Q81</f>
        <v>0</v>
      </c>
      <c r="S81" s="429"/>
      <c r="T81" s="426"/>
      <c r="U81" s="423">
        <f>S81+T81</f>
        <v>0</v>
      </c>
      <c r="V81" s="431">
        <f t="shared" si="199"/>
        <v>0</v>
      </c>
      <c r="W81" s="426"/>
      <c r="X81" s="452">
        <f>V81-W81</f>
        <v>0</v>
      </c>
      <c r="Y81" s="431">
        <f t="shared" si="200"/>
        <v>0</v>
      </c>
      <c r="Z81" s="452">
        <f t="shared" si="201"/>
        <v>0</v>
      </c>
      <c r="AA81" s="431">
        <f t="shared" si="202"/>
        <v>0</v>
      </c>
      <c r="AB81" s="427">
        <f t="shared" si="203"/>
        <v>0</v>
      </c>
      <c r="AC81" s="452">
        <f t="shared" si="204"/>
        <v>0</v>
      </c>
      <c r="AD81" s="431">
        <f t="shared" si="205"/>
        <v>0</v>
      </c>
      <c r="AE81" s="427">
        <f t="shared" si="206"/>
        <v>0</v>
      </c>
      <c r="AF81" s="423">
        <f t="shared" si="207"/>
        <v>0</v>
      </c>
    </row>
    <row r="82" spans="1:32" s="93" customFormat="1" x14ac:dyDescent="0.2">
      <c r="A82" s="91">
        <f>ROW()</f>
        <v>82</v>
      </c>
      <c r="B82" s="95" t="s">
        <v>141</v>
      </c>
      <c r="C82" s="107" t="s">
        <v>14</v>
      </c>
      <c r="D82" s="429"/>
      <c r="E82" s="426"/>
      <c r="F82" s="423">
        <f>D82+E82</f>
        <v>0</v>
      </c>
      <c r="G82" s="429"/>
      <c r="H82" s="426"/>
      <c r="I82" s="423">
        <f>G82+H82</f>
        <v>0</v>
      </c>
      <c r="J82" s="429"/>
      <c r="K82" s="426"/>
      <c r="L82" s="423">
        <f>J82+K82</f>
        <v>0</v>
      </c>
      <c r="M82" s="429"/>
      <c r="N82" s="426"/>
      <c r="O82" s="423">
        <f>M82+N82</f>
        <v>0</v>
      </c>
      <c r="P82" s="429"/>
      <c r="Q82" s="426"/>
      <c r="R82" s="423">
        <f>P82+Q82</f>
        <v>0</v>
      </c>
      <c r="S82" s="429"/>
      <c r="T82" s="426"/>
      <c r="U82" s="423">
        <f>S82+T82</f>
        <v>0</v>
      </c>
      <c r="V82" s="431">
        <f t="shared" si="199"/>
        <v>0</v>
      </c>
      <c r="W82" s="426"/>
      <c r="X82" s="452">
        <f>V82-W82</f>
        <v>0</v>
      </c>
      <c r="Y82" s="431">
        <f t="shared" si="200"/>
        <v>0</v>
      </c>
      <c r="Z82" s="452">
        <f t="shared" si="201"/>
        <v>0</v>
      </c>
      <c r="AA82" s="431">
        <f t="shared" si="202"/>
        <v>0</v>
      </c>
      <c r="AB82" s="427">
        <f t="shared" si="203"/>
        <v>0</v>
      </c>
      <c r="AC82" s="452">
        <f t="shared" si="204"/>
        <v>0</v>
      </c>
      <c r="AD82" s="431">
        <f t="shared" si="205"/>
        <v>0</v>
      </c>
      <c r="AE82" s="427">
        <f t="shared" si="206"/>
        <v>0</v>
      </c>
      <c r="AF82" s="423">
        <f t="shared" si="207"/>
        <v>0</v>
      </c>
    </row>
    <row r="83" spans="1:32" s="93" customFormat="1" ht="15.75" x14ac:dyDescent="0.2">
      <c r="A83" s="91">
        <f>ROW()</f>
        <v>83</v>
      </c>
      <c r="B83" s="94" t="s">
        <v>167</v>
      </c>
      <c r="C83" s="105" t="s">
        <v>340</v>
      </c>
      <c r="D83" s="437">
        <f t="shared" ref="D83:X83" si="208">SUM(D84:D86)</f>
        <v>0</v>
      </c>
      <c r="E83" s="438">
        <f t="shared" si="208"/>
        <v>0</v>
      </c>
      <c r="F83" s="422">
        <f t="shared" si="208"/>
        <v>0</v>
      </c>
      <c r="G83" s="437">
        <f t="shared" si="208"/>
        <v>0</v>
      </c>
      <c r="H83" s="438">
        <f t="shared" si="208"/>
        <v>0</v>
      </c>
      <c r="I83" s="422">
        <f t="shared" si="208"/>
        <v>0</v>
      </c>
      <c r="J83" s="437">
        <f t="shared" si="208"/>
        <v>0</v>
      </c>
      <c r="K83" s="438">
        <f t="shared" si="208"/>
        <v>0</v>
      </c>
      <c r="L83" s="422">
        <f t="shared" si="208"/>
        <v>0</v>
      </c>
      <c r="M83" s="437">
        <f t="shared" si="208"/>
        <v>0</v>
      </c>
      <c r="N83" s="438">
        <f t="shared" si="208"/>
        <v>0</v>
      </c>
      <c r="O83" s="422">
        <f t="shared" si="208"/>
        <v>0</v>
      </c>
      <c r="P83" s="437">
        <f t="shared" si="208"/>
        <v>0</v>
      </c>
      <c r="Q83" s="438">
        <f t="shared" si="208"/>
        <v>0</v>
      </c>
      <c r="R83" s="422">
        <f t="shared" si="208"/>
        <v>0</v>
      </c>
      <c r="S83" s="437">
        <f t="shared" si="208"/>
        <v>0</v>
      </c>
      <c r="T83" s="438">
        <f t="shared" si="208"/>
        <v>0</v>
      </c>
      <c r="U83" s="422">
        <f t="shared" si="208"/>
        <v>0</v>
      </c>
      <c r="V83" s="430">
        <f t="shared" si="208"/>
        <v>0</v>
      </c>
      <c r="W83" s="438">
        <f t="shared" si="208"/>
        <v>0</v>
      </c>
      <c r="X83" s="451">
        <f t="shared" si="208"/>
        <v>0</v>
      </c>
      <c r="Y83" s="430">
        <f t="shared" ref="Y83:AF83" si="209">SUM(Y84:Y86)</f>
        <v>0</v>
      </c>
      <c r="Z83" s="451">
        <f t="shared" si="209"/>
        <v>0</v>
      </c>
      <c r="AA83" s="430">
        <f t="shared" si="209"/>
        <v>0</v>
      </c>
      <c r="AB83" s="425">
        <f t="shared" si="209"/>
        <v>0</v>
      </c>
      <c r="AC83" s="451">
        <f t="shared" si="209"/>
        <v>0</v>
      </c>
      <c r="AD83" s="430">
        <f t="shared" si="209"/>
        <v>0</v>
      </c>
      <c r="AE83" s="425">
        <f t="shared" si="209"/>
        <v>0</v>
      </c>
      <c r="AF83" s="422">
        <f t="shared" si="209"/>
        <v>0</v>
      </c>
    </row>
    <row r="84" spans="1:32" s="93" customFormat="1" ht="31.5" x14ac:dyDescent="0.2">
      <c r="A84" s="91">
        <f>ROW()</f>
        <v>84</v>
      </c>
      <c r="B84" s="94" t="s">
        <v>450</v>
      </c>
      <c r="C84" s="105" t="s">
        <v>341</v>
      </c>
      <c r="D84" s="428"/>
      <c r="E84" s="424"/>
      <c r="F84" s="422">
        <f>D84+E84</f>
        <v>0</v>
      </c>
      <c r="G84" s="428"/>
      <c r="H84" s="424"/>
      <c r="I84" s="422">
        <f>G84+H84</f>
        <v>0</v>
      </c>
      <c r="J84" s="428"/>
      <c r="K84" s="424"/>
      <c r="L84" s="422">
        <f>J84+K84</f>
        <v>0</v>
      </c>
      <c r="M84" s="428"/>
      <c r="N84" s="424"/>
      <c r="O84" s="422">
        <f>M84+N84</f>
        <v>0</v>
      </c>
      <c r="P84" s="428"/>
      <c r="Q84" s="424"/>
      <c r="R84" s="422">
        <f>P84+Q84</f>
        <v>0</v>
      </c>
      <c r="S84" s="428"/>
      <c r="T84" s="424"/>
      <c r="U84" s="422">
        <f>S84+T84</f>
        <v>0</v>
      </c>
      <c r="V84" s="430">
        <f t="shared" ref="V84:V86" si="210">SUMIF($D$9:$U$9,"Summe",D84:U84)</f>
        <v>0</v>
      </c>
      <c r="W84" s="424"/>
      <c r="X84" s="451">
        <f>V84-W84</f>
        <v>0</v>
      </c>
      <c r="Y84" s="430">
        <f t="shared" ref="Y84:Y86" si="211">SUMIF($D$9:$U$9,"direkte Zuordnung",D84:U84)</f>
        <v>0</v>
      </c>
      <c r="Z84" s="451">
        <f t="shared" ref="Z84:Z86" si="212">SUMIF($D$9:$U$9,"indirekte Zuordnung",D84:U84)</f>
        <v>0</v>
      </c>
      <c r="AA84" s="430">
        <f t="shared" ref="AA84:AA86" si="213">SUMIF($D$3:$U$3,"Stromnetz - direkt",D84:U84)</f>
        <v>0</v>
      </c>
      <c r="AB84" s="425">
        <f t="shared" ref="AB84:AB86" si="214">SUMIF($D$3:$U$3,"Stromnetz - indirekt",D84:U84)</f>
        <v>0</v>
      </c>
      <c r="AC84" s="451">
        <f t="shared" ref="AC84:AC86" si="215">AA84+AB84</f>
        <v>0</v>
      </c>
      <c r="AD84" s="430">
        <f t="shared" ref="AD84:AD86" si="216">SUMIF($D$3:$U$3,"Gasnetz - direkt",D84:U84)</f>
        <v>0</v>
      </c>
      <c r="AE84" s="425">
        <f t="shared" ref="AE84:AE86" si="217">SUMIF($D$3:$U$3,"Gasnetz - indirekt",D84:U84)</f>
        <v>0</v>
      </c>
      <c r="AF84" s="422">
        <f t="shared" ref="AF84:AF86" si="218">AD84+AE84</f>
        <v>0</v>
      </c>
    </row>
    <row r="85" spans="1:32" s="93" customFormat="1" ht="15.75" x14ac:dyDescent="0.2">
      <c r="A85" s="91">
        <f>ROW()</f>
        <v>85</v>
      </c>
      <c r="B85" s="101" t="s">
        <v>451</v>
      </c>
      <c r="C85" s="105" t="s">
        <v>342</v>
      </c>
      <c r="D85" s="428"/>
      <c r="E85" s="424"/>
      <c r="F85" s="422">
        <f>D85+E85</f>
        <v>0</v>
      </c>
      <c r="G85" s="428"/>
      <c r="H85" s="424"/>
      <c r="I85" s="422">
        <f>G85+H85</f>
        <v>0</v>
      </c>
      <c r="J85" s="428"/>
      <c r="K85" s="424"/>
      <c r="L85" s="422">
        <f>J85+K85</f>
        <v>0</v>
      </c>
      <c r="M85" s="428"/>
      <c r="N85" s="424"/>
      <c r="O85" s="422">
        <f>M85+N85</f>
        <v>0</v>
      </c>
      <c r="P85" s="428"/>
      <c r="Q85" s="424"/>
      <c r="R85" s="422">
        <f>P85+Q85</f>
        <v>0</v>
      </c>
      <c r="S85" s="428"/>
      <c r="T85" s="424"/>
      <c r="U85" s="422">
        <f>S85+T85</f>
        <v>0</v>
      </c>
      <c r="V85" s="430">
        <f t="shared" si="210"/>
        <v>0</v>
      </c>
      <c r="W85" s="424"/>
      <c r="X85" s="451">
        <f>V85-W85</f>
        <v>0</v>
      </c>
      <c r="Y85" s="430">
        <f t="shared" si="211"/>
        <v>0</v>
      </c>
      <c r="Z85" s="451">
        <f t="shared" si="212"/>
        <v>0</v>
      </c>
      <c r="AA85" s="430">
        <f t="shared" si="213"/>
        <v>0</v>
      </c>
      <c r="AB85" s="425">
        <f t="shared" si="214"/>
        <v>0</v>
      </c>
      <c r="AC85" s="451">
        <f t="shared" si="215"/>
        <v>0</v>
      </c>
      <c r="AD85" s="430">
        <f t="shared" si="216"/>
        <v>0</v>
      </c>
      <c r="AE85" s="425">
        <f t="shared" si="217"/>
        <v>0</v>
      </c>
      <c r="AF85" s="422">
        <f t="shared" si="218"/>
        <v>0</v>
      </c>
    </row>
    <row r="86" spans="1:32" s="93" customFormat="1" ht="15.75" x14ac:dyDescent="0.2">
      <c r="A86" s="91">
        <f>ROW()</f>
        <v>86</v>
      </c>
      <c r="B86" s="94" t="s">
        <v>452</v>
      </c>
      <c r="C86" s="105" t="s">
        <v>343</v>
      </c>
      <c r="D86" s="428"/>
      <c r="E86" s="424"/>
      <c r="F86" s="422">
        <f>D86+E86</f>
        <v>0</v>
      </c>
      <c r="G86" s="428"/>
      <c r="H86" s="424"/>
      <c r="I86" s="422">
        <f>G86+H86</f>
        <v>0</v>
      </c>
      <c r="J86" s="428"/>
      <c r="K86" s="424"/>
      <c r="L86" s="422">
        <f>J86+K86</f>
        <v>0</v>
      </c>
      <c r="M86" s="428"/>
      <c r="N86" s="424"/>
      <c r="O86" s="422">
        <f>M86+N86</f>
        <v>0</v>
      </c>
      <c r="P86" s="428"/>
      <c r="Q86" s="424"/>
      <c r="R86" s="422">
        <f>P86+Q86</f>
        <v>0</v>
      </c>
      <c r="S86" s="428"/>
      <c r="T86" s="424"/>
      <c r="U86" s="422">
        <f>S86+T86</f>
        <v>0</v>
      </c>
      <c r="V86" s="430">
        <f t="shared" si="210"/>
        <v>0</v>
      </c>
      <c r="W86" s="424"/>
      <c r="X86" s="451">
        <f>V86-W86</f>
        <v>0</v>
      </c>
      <c r="Y86" s="430">
        <f t="shared" si="211"/>
        <v>0</v>
      </c>
      <c r="Z86" s="451">
        <f t="shared" si="212"/>
        <v>0</v>
      </c>
      <c r="AA86" s="430">
        <f t="shared" si="213"/>
        <v>0</v>
      </c>
      <c r="AB86" s="425">
        <f t="shared" si="214"/>
        <v>0</v>
      </c>
      <c r="AC86" s="451">
        <f t="shared" si="215"/>
        <v>0</v>
      </c>
      <c r="AD86" s="430">
        <f t="shared" si="216"/>
        <v>0</v>
      </c>
      <c r="AE86" s="425">
        <f t="shared" si="217"/>
        <v>0</v>
      </c>
      <c r="AF86" s="422">
        <f t="shared" si="218"/>
        <v>0</v>
      </c>
    </row>
    <row r="87" spans="1:32" s="93" customFormat="1" ht="15.75" x14ac:dyDescent="0.2">
      <c r="A87" s="91">
        <f>ROW()</f>
        <v>87</v>
      </c>
      <c r="B87" s="96" t="s">
        <v>169</v>
      </c>
      <c r="C87" s="105" t="s">
        <v>344</v>
      </c>
      <c r="D87" s="437">
        <f t="shared" ref="D87:X87" si="219">D88+D91+D92+D95+D98+D101+D104+D107</f>
        <v>0</v>
      </c>
      <c r="E87" s="438">
        <f t="shared" si="219"/>
        <v>0</v>
      </c>
      <c r="F87" s="422">
        <f t="shared" si="219"/>
        <v>0</v>
      </c>
      <c r="G87" s="437">
        <f t="shared" si="219"/>
        <v>0</v>
      </c>
      <c r="H87" s="438">
        <f t="shared" si="219"/>
        <v>0</v>
      </c>
      <c r="I87" s="422">
        <f t="shared" si="219"/>
        <v>0</v>
      </c>
      <c r="J87" s="437">
        <f t="shared" si="219"/>
        <v>0</v>
      </c>
      <c r="K87" s="438">
        <f t="shared" si="219"/>
        <v>0</v>
      </c>
      <c r="L87" s="422">
        <f t="shared" si="219"/>
        <v>0</v>
      </c>
      <c r="M87" s="437">
        <f t="shared" si="219"/>
        <v>0</v>
      </c>
      <c r="N87" s="438">
        <f t="shared" si="219"/>
        <v>0</v>
      </c>
      <c r="O87" s="422">
        <f t="shared" si="219"/>
        <v>0</v>
      </c>
      <c r="P87" s="437">
        <f t="shared" si="219"/>
        <v>0</v>
      </c>
      <c r="Q87" s="438">
        <f t="shared" si="219"/>
        <v>0</v>
      </c>
      <c r="R87" s="422">
        <f t="shared" si="219"/>
        <v>0</v>
      </c>
      <c r="S87" s="437">
        <f t="shared" si="219"/>
        <v>0</v>
      </c>
      <c r="T87" s="438">
        <f t="shared" si="219"/>
        <v>0</v>
      </c>
      <c r="U87" s="422">
        <f t="shared" si="219"/>
        <v>0</v>
      </c>
      <c r="V87" s="430">
        <f t="shared" si="219"/>
        <v>0</v>
      </c>
      <c r="W87" s="438">
        <f t="shared" si="219"/>
        <v>0</v>
      </c>
      <c r="X87" s="451">
        <f t="shared" si="219"/>
        <v>0</v>
      </c>
      <c r="Y87" s="430">
        <f t="shared" ref="Y87:AF87" si="220">Y88+Y91+Y92+Y95+Y98+Y101+Y104+Y107</f>
        <v>0</v>
      </c>
      <c r="Z87" s="451">
        <f t="shared" si="220"/>
        <v>0</v>
      </c>
      <c r="AA87" s="430">
        <f t="shared" si="220"/>
        <v>0</v>
      </c>
      <c r="AB87" s="425">
        <f t="shared" si="220"/>
        <v>0</v>
      </c>
      <c r="AC87" s="451">
        <f t="shared" si="220"/>
        <v>0</v>
      </c>
      <c r="AD87" s="430">
        <f t="shared" si="220"/>
        <v>0</v>
      </c>
      <c r="AE87" s="425">
        <f t="shared" si="220"/>
        <v>0</v>
      </c>
      <c r="AF87" s="422">
        <f t="shared" si="220"/>
        <v>0</v>
      </c>
    </row>
    <row r="88" spans="1:32" s="93" customFormat="1" ht="15.75" x14ac:dyDescent="0.2">
      <c r="A88" s="91">
        <f>ROW()</f>
        <v>88</v>
      </c>
      <c r="B88" s="94" t="s">
        <v>171</v>
      </c>
      <c r="C88" s="105" t="s">
        <v>345</v>
      </c>
      <c r="D88" s="437">
        <f t="shared" ref="D88:X88" si="221">SUM(D89:D90)</f>
        <v>0</v>
      </c>
      <c r="E88" s="438">
        <f t="shared" si="221"/>
        <v>0</v>
      </c>
      <c r="F88" s="422">
        <f t="shared" si="221"/>
        <v>0</v>
      </c>
      <c r="G88" s="437">
        <f t="shared" si="221"/>
        <v>0</v>
      </c>
      <c r="H88" s="438">
        <f t="shared" si="221"/>
        <v>0</v>
      </c>
      <c r="I88" s="422">
        <f t="shared" si="221"/>
        <v>0</v>
      </c>
      <c r="J88" s="437">
        <f t="shared" si="221"/>
        <v>0</v>
      </c>
      <c r="K88" s="438">
        <f t="shared" si="221"/>
        <v>0</v>
      </c>
      <c r="L88" s="422">
        <f t="shared" si="221"/>
        <v>0</v>
      </c>
      <c r="M88" s="437">
        <f t="shared" si="221"/>
        <v>0</v>
      </c>
      <c r="N88" s="438">
        <f t="shared" si="221"/>
        <v>0</v>
      </c>
      <c r="O88" s="422">
        <f t="shared" si="221"/>
        <v>0</v>
      </c>
      <c r="P88" s="437">
        <f t="shared" si="221"/>
        <v>0</v>
      </c>
      <c r="Q88" s="438">
        <f t="shared" si="221"/>
        <v>0</v>
      </c>
      <c r="R88" s="422">
        <f t="shared" si="221"/>
        <v>0</v>
      </c>
      <c r="S88" s="437">
        <f t="shared" si="221"/>
        <v>0</v>
      </c>
      <c r="T88" s="438">
        <f t="shared" si="221"/>
        <v>0</v>
      </c>
      <c r="U88" s="422">
        <f t="shared" si="221"/>
        <v>0</v>
      </c>
      <c r="V88" s="430">
        <f t="shared" si="221"/>
        <v>0</v>
      </c>
      <c r="W88" s="438">
        <f t="shared" si="221"/>
        <v>0</v>
      </c>
      <c r="X88" s="451">
        <f t="shared" si="221"/>
        <v>0</v>
      </c>
      <c r="Y88" s="430">
        <f t="shared" ref="Y88:AF88" si="222">SUM(Y89:Y90)</f>
        <v>0</v>
      </c>
      <c r="Z88" s="451">
        <f t="shared" si="222"/>
        <v>0</v>
      </c>
      <c r="AA88" s="430">
        <f t="shared" si="222"/>
        <v>0</v>
      </c>
      <c r="AB88" s="425">
        <f t="shared" si="222"/>
        <v>0</v>
      </c>
      <c r="AC88" s="451">
        <f t="shared" si="222"/>
        <v>0</v>
      </c>
      <c r="AD88" s="430">
        <f t="shared" si="222"/>
        <v>0</v>
      </c>
      <c r="AE88" s="425">
        <f t="shared" si="222"/>
        <v>0</v>
      </c>
      <c r="AF88" s="422">
        <f t="shared" si="222"/>
        <v>0</v>
      </c>
    </row>
    <row r="89" spans="1:32" s="93" customFormat="1" ht="15.75" x14ac:dyDescent="0.2">
      <c r="A89" s="91">
        <f>ROW()</f>
        <v>89</v>
      </c>
      <c r="B89" s="94" t="s">
        <v>455</v>
      </c>
      <c r="C89" s="105" t="s">
        <v>346</v>
      </c>
      <c r="D89" s="428"/>
      <c r="E89" s="424"/>
      <c r="F89" s="422">
        <f>D89+E89</f>
        <v>0</v>
      </c>
      <c r="G89" s="428"/>
      <c r="H89" s="424"/>
      <c r="I89" s="422">
        <f>G89+H89</f>
        <v>0</v>
      </c>
      <c r="J89" s="428"/>
      <c r="K89" s="424"/>
      <c r="L89" s="422">
        <f>J89+K89</f>
        <v>0</v>
      </c>
      <c r="M89" s="428"/>
      <c r="N89" s="424"/>
      <c r="O89" s="422">
        <f>M89+N89</f>
        <v>0</v>
      </c>
      <c r="P89" s="428"/>
      <c r="Q89" s="424"/>
      <c r="R89" s="422">
        <f>P89+Q89</f>
        <v>0</v>
      </c>
      <c r="S89" s="428"/>
      <c r="T89" s="424"/>
      <c r="U89" s="422">
        <f>S89+T89</f>
        <v>0</v>
      </c>
      <c r="V89" s="430">
        <f t="shared" ref="V89:V91" si="223">SUMIF($D$9:$U$9,"Summe",D89:U89)</f>
        <v>0</v>
      </c>
      <c r="W89" s="424"/>
      <c r="X89" s="451">
        <f>V89-W89</f>
        <v>0</v>
      </c>
      <c r="Y89" s="430">
        <f t="shared" ref="Y89:Y91" si="224">SUMIF($D$9:$U$9,"direkte Zuordnung",D89:U89)</f>
        <v>0</v>
      </c>
      <c r="Z89" s="451">
        <f t="shared" ref="Z89:Z91" si="225">SUMIF($D$9:$U$9,"indirekte Zuordnung",D89:U89)</f>
        <v>0</v>
      </c>
      <c r="AA89" s="430">
        <f t="shared" ref="AA89:AA91" si="226">SUMIF($D$3:$U$3,"Stromnetz - direkt",D89:U89)</f>
        <v>0</v>
      </c>
      <c r="AB89" s="425">
        <f t="shared" ref="AB89:AB91" si="227">SUMIF($D$3:$U$3,"Stromnetz - indirekt",D89:U89)</f>
        <v>0</v>
      </c>
      <c r="AC89" s="451">
        <f t="shared" ref="AC89:AC91" si="228">AA89+AB89</f>
        <v>0</v>
      </c>
      <c r="AD89" s="430">
        <f t="shared" ref="AD89:AD91" si="229">SUMIF($D$3:$U$3,"Gasnetz - direkt",D89:U89)</f>
        <v>0</v>
      </c>
      <c r="AE89" s="425">
        <f t="shared" ref="AE89:AE91" si="230">SUMIF($D$3:$U$3,"Gasnetz - indirekt",D89:U89)</f>
        <v>0</v>
      </c>
      <c r="AF89" s="422">
        <f t="shared" ref="AF89:AF91" si="231">AD89+AE89</f>
        <v>0</v>
      </c>
    </row>
    <row r="90" spans="1:32" s="93" customFormat="1" x14ac:dyDescent="0.2">
      <c r="A90" s="91">
        <f>ROW()</f>
        <v>90</v>
      </c>
      <c r="B90" s="95" t="s">
        <v>456</v>
      </c>
      <c r="C90" s="107" t="s">
        <v>14</v>
      </c>
      <c r="D90" s="429"/>
      <c r="E90" s="426"/>
      <c r="F90" s="423">
        <f>D90+E90</f>
        <v>0</v>
      </c>
      <c r="G90" s="429"/>
      <c r="H90" s="426"/>
      <c r="I90" s="423">
        <f>G90+H90</f>
        <v>0</v>
      </c>
      <c r="J90" s="429"/>
      <c r="K90" s="426"/>
      <c r="L90" s="423">
        <f>J90+K90</f>
        <v>0</v>
      </c>
      <c r="M90" s="429"/>
      <c r="N90" s="426"/>
      <c r="O90" s="423">
        <f>M90+N90</f>
        <v>0</v>
      </c>
      <c r="P90" s="429"/>
      <c r="Q90" s="426"/>
      <c r="R90" s="423">
        <f>P90+Q90</f>
        <v>0</v>
      </c>
      <c r="S90" s="429"/>
      <c r="T90" s="426"/>
      <c r="U90" s="423">
        <f>S90+T90</f>
        <v>0</v>
      </c>
      <c r="V90" s="431">
        <f t="shared" si="223"/>
        <v>0</v>
      </c>
      <c r="W90" s="426"/>
      <c r="X90" s="452">
        <f>V90-W90</f>
        <v>0</v>
      </c>
      <c r="Y90" s="431">
        <f t="shared" si="224"/>
        <v>0</v>
      </c>
      <c r="Z90" s="452">
        <f t="shared" si="225"/>
        <v>0</v>
      </c>
      <c r="AA90" s="431">
        <f t="shared" si="226"/>
        <v>0</v>
      </c>
      <c r="AB90" s="427">
        <f t="shared" si="227"/>
        <v>0</v>
      </c>
      <c r="AC90" s="452">
        <f t="shared" si="228"/>
        <v>0</v>
      </c>
      <c r="AD90" s="431">
        <f t="shared" si="229"/>
        <v>0</v>
      </c>
      <c r="AE90" s="427">
        <f t="shared" si="230"/>
        <v>0</v>
      </c>
      <c r="AF90" s="423">
        <f t="shared" si="231"/>
        <v>0</v>
      </c>
    </row>
    <row r="91" spans="1:32" s="93" customFormat="1" ht="15.75" x14ac:dyDescent="0.2">
      <c r="A91" s="91">
        <f>ROW()</f>
        <v>91</v>
      </c>
      <c r="B91" s="94" t="s">
        <v>172</v>
      </c>
      <c r="C91" s="105" t="s">
        <v>347</v>
      </c>
      <c r="D91" s="428"/>
      <c r="E91" s="424"/>
      <c r="F91" s="422">
        <f>D91+E91</f>
        <v>0</v>
      </c>
      <c r="G91" s="428"/>
      <c r="H91" s="424"/>
      <c r="I91" s="422">
        <f>G91+H91</f>
        <v>0</v>
      </c>
      <c r="J91" s="428"/>
      <c r="K91" s="424"/>
      <c r="L91" s="422">
        <f>J91+K91</f>
        <v>0</v>
      </c>
      <c r="M91" s="428"/>
      <c r="N91" s="424"/>
      <c r="O91" s="422">
        <f>M91+N91</f>
        <v>0</v>
      </c>
      <c r="P91" s="428"/>
      <c r="Q91" s="424"/>
      <c r="R91" s="422">
        <f>P91+Q91</f>
        <v>0</v>
      </c>
      <c r="S91" s="428"/>
      <c r="T91" s="424"/>
      <c r="U91" s="422">
        <f>S91+T91</f>
        <v>0</v>
      </c>
      <c r="V91" s="430">
        <f t="shared" si="223"/>
        <v>0</v>
      </c>
      <c r="W91" s="424"/>
      <c r="X91" s="451">
        <f>V91-W91</f>
        <v>0</v>
      </c>
      <c r="Y91" s="430">
        <f t="shared" si="224"/>
        <v>0</v>
      </c>
      <c r="Z91" s="451">
        <f t="shared" si="225"/>
        <v>0</v>
      </c>
      <c r="AA91" s="430">
        <f t="shared" si="226"/>
        <v>0</v>
      </c>
      <c r="AB91" s="425">
        <f t="shared" si="227"/>
        <v>0</v>
      </c>
      <c r="AC91" s="451">
        <f t="shared" si="228"/>
        <v>0</v>
      </c>
      <c r="AD91" s="430">
        <f t="shared" si="229"/>
        <v>0</v>
      </c>
      <c r="AE91" s="425">
        <f t="shared" si="230"/>
        <v>0</v>
      </c>
      <c r="AF91" s="422">
        <f t="shared" si="231"/>
        <v>0</v>
      </c>
    </row>
    <row r="92" spans="1:32" s="93" customFormat="1" ht="15.75" x14ac:dyDescent="0.2">
      <c r="A92" s="91">
        <f>ROW()</f>
        <v>92</v>
      </c>
      <c r="B92" s="94" t="s">
        <v>174</v>
      </c>
      <c r="C92" s="105" t="s">
        <v>348</v>
      </c>
      <c r="D92" s="430">
        <f t="shared" ref="D92:X92" si="232">D93+D94</f>
        <v>0</v>
      </c>
      <c r="E92" s="425">
        <f t="shared" si="232"/>
        <v>0</v>
      </c>
      <c r="F92" s="422">
        <f t="shared" si="232"/>
        <v>0</v>
      </c>
      <c r="G92" s="430">
        <f t="shared" si="232"/>
        <v>0</v>
      </c>
      <c r="H92" s="425">
        <f t="shared" si="232"/>
        <v>0</v>
      </c>
      <c r="I92" s="422">
        <f t="shared" si="232"/>
        <v>0</v>
      </c>
      <c r="J92" s="430">
        <f t="shared" si="232"/>
        <v>0</v>
      </c>
      <c r="K92" s="425">
        <f t="shared" si="232"/>
        <v>0</v>
      </c>
      <c r="L92" s="422">
        <f t="shared" si="232"/>
        <v>0</v>
      </c>
      <c r="M92" s="430">
        <f t="shared" si="232"/>
        <v>0</v>
      </c>
      <c r="N92" s="425">
        <f t="shared" si="232"/>
        <v>0</v>
      </c>
      <c r="O92" s="422">
        <f t="shared" si="232"/>
        <v>0</v>
      </c>
      <c r="P92" s="430">
        <f t="shared" si="232"/>
        <v>0</v>
      </c>
      <c r="Q92" s="425">
        <f t="shared" si="232"/>
        <v>0</v>
      </c>
      <c r="R92" s="422">
        <f t="shared" si="232"/>
        <v>0</v>
      </c>
      <c r="S92" s="430">
        <f t="shared" si="232"/>
        <v>0</v>
      </c>
      <c r="T92" s="425">
        <f t="shared" si="232"/>
        <v>0</v>
      </c>
      <c r="U92" s="422">
        <f t="shared" si="232"/>
        <v>0</v>
      </c>
      <c r="V92" s="430">
        <f t="shared" si="232"/>
        <v>0</v>
      </c>
      <c r="W92" s="425">
        <f t="shared" si="232"/>
        <v>0</v>
      </c>
      <c r="X92" s="451">
        <f t="shared" si="232"/>
        <v>0</v>
      </c>
      <c r="Y92" s="430">
        <f t="shared" ref="Y92:AF92" si="233">Y93+Y94</f>
        <v>0</v>
      </c>
      <c r="Z92" s="451">
        <f t="shared" si="233"/>
        <v>0</v>
      </c>
      <c r="AA92" s="430">
        <f t="shared" si="233"/>
        <v>0</v>
      </c>
      <c r="AB92" s="425">
        <f t="shared" si="233"/>
        <v>0</v>
      </c>
      <c r="AC92" s="451">
        <f t="shared" si="233"/>
        <v>0</v>
      </c>
      <c r="AD92" s="430">
        <f t="shared" si="233"/>
        <v>0</v>
      </c>
      <c r="AE92" s="425">
        <f t="shared" si="233"/>
        <v>0</v>
      </c>
      <c r="AF92" s="422">
        <f t="shared" si="233"/>
        <v>0</v>
      </c>
    </row>
    <row r="93" spans="1:32" s="93" customFormat="1" x14ac:dyDescent="0.2">
      <c r="A93" s="91">
        <f>ROW()</f>
        <v>93</v>
      </c>
      <c r="B93" s="95" t="s">
        <v>457</v>
      </c>
      <c r="C93" s="107" t="s">
        <v>269</v>
      </c>
      <c r="D93" s="429"/>
      <c r="E93" s="426"/>
      <c r="F93" s="423">
        <f>D93+E93</f>
        <v>0</v>
      </c>
      <c r="G93" s="429"/>
      <c r="H93" s="426"/>
      <c r="I93" s="423">
        <f>G93+H93</f>
        <v>0</v>
      </c>
      <c r="J93" s="429"/>
      <c r="K93" s="426"/>
      <c r="L93" s="423">
        <f>J93+K93</f>
        <v>0</v>
      </c>
      <c r="M93" s="429"/>
      <c r="N93" s="426"/>
      <c r="O93" s="423">
        <f>M93+N93</f>
        <v>0</v>
      </c>
      <c r="P93" s="429"/>
      <c r="Q93" s="426"/>
      <c r="R93" s="423">
        <f>P93+Q93</f>
        <v>0</v>
      </c>
      <c r="S93" s="429"/>
      <c r="T93" s="426"/>
      <c r="U93" s="423">
        <f>S93+T93</f>
        <v>0</v>
      </c>
      <c r="V93" s="431">
        <f t="shared" ref="V93:V94" si="234">SUMIF($D$9:$U$9,"Summe",D93:U93)</f>
        <v>0</v>
      </c>
      <c r="W93" s="426"/>
      <c r="X93" s="452">
        <f>V93-W93</f>
        <v>0</v>
      </c>
      <c r="Y93" s="431">
        <f t="shared" ref="Y93:Y94" si="235">SUMIF($D$9:$U$9,"direkte Zuordnung",D93:U93)</f>
        <v>0</v>
      </c>
      <c r="Z93" s="452">
        <f t="shared" ref="Z93:Z94" si="236">SUMIF($D$9:$U$9,"indirekte Zuordnung",D93:U93)</f>
        <v>0</v>
      </c>
      <c r="AA93" s="431">
        <f t="shared" ref="AA93:AA94" si="237">SUMIF($D$3:$U$3,"Stromnetz - direkt",D93:U93)</f>
        <v>0</v>
      </c>
      <c r="AB93" s="427">
        <f t="shared" ref="AB93:AB94" si="238">SUMIF($D$3:$U$3,"Stromnetz - indirekt",D93:U93)</f>
        <v>0</v>
      </c>
      <c r="AC93" s="452">
        <f t="shared" ref="AC93:AC94" si="239">AA93+AB93</f>
        <v>0</v>
      </c>
      <c r="AD93" s="431">
        <f t="shared" ref="AD93:AD94" si="240">SUMIF($D$3:$U$3,"Gasnetz - direkt",D93:U93)</f>
        <v>0</v>
      </c>
      <c r="AE93" s="427">
        <f t="shared" ref="AE93:AE94" si="241">SUMIF($D$3:$U$3,"Gasnetz - indirekt",D93:U93)</f>
        <v>0</v>
      </c>
      <c r="AF93" s="423">
        <f t="shared" ref="AF93:AF94" si="242">AD93+AE93</f>
        <v>0</v>
      </c>
    </row>
    <row r="94" spans="1:32" s="93" customFormat="1" x14ac:dyDescent="0.2">
      <c r="A94" s="91">
        <f>ROW()</f>
        <v>94</v>
      </c>
      <c r="B94" s="95" t="s">
        <v>458</v>
      </c>
      <c r="C94" s="107" t="s">
        <v>270</v>
      </c>
      <c r="D94" s="429"/>
      <c r="E94" s="426"/>
      <c r="F94" s="423">
        <f>D94+E94</f>
        <v>0</v>
      </c>
      <c r="G94" s="429"/>
      <c r="H94" s="426"/>
      <c r="I94" s="423">
        <f>G94+H94</f>
        <v>0</v>
      </c>
      <c r="J94" s="429"/>
      <c r="K94" s="426"/>
      <c r="L94" s="423">
        <f>J94+K94</f>
        <v>0</v>
      </c>
      <c r="M94" s="429"/>
      <c r="N94" s="426"/>
      <c r="O94" s="423">
        <f>M94+N94</f>
        <v>0</v>
      </c>
      <c r="P94" s="429"/>
      <c r="Q94" s="426"/>
      <c r="R94" s="423">
        <f>P94+Q94</f>
        <v>0</v>
      </c>
      <c r="S94" s="429"/>
      <c r="T94" s="426"/>
      <c r="U94" s="423">
        <f>S94+T94</f>
        <v>0</v>
      </c>
      <c r="V94" s="431">
        <f t="shared" si="234"/>
        <v>0</v>
      </c>
      <c r="W94" s="426"/>
      <c r="X94" s="452">
        <f>V94-W94</f>
        <v>0</v>
      </c>
      <c r="Y94" s="431">
        <f t="shared" si="235"/>
        <v>0</v>
      </c>
      <c r="Z94" s="452">
        <f t="shared" si="236"/>
        <v>0</v>
      </c>
      <c r="AA94" s="431">
        <f t="shared" si="237"/>
        <v>0</v>
      </c>
      <c r="AB94" s="427">
        <f t="shared" si="238"/>
        <v>0</v>
      </c>
      <c r="AC94" s="452">
        <f t="shared" si="239"/>
        <v>0</v>
      </c>
      <c r="AD94" s="431">
        <f t="shared" si="240"/>
        <v>0</v>
      </c>
      <c r="AE94" s="427">
        <f t="shared" si="241"/>
        <v>0</v>
      </c>
      <c r="AF94" s="423">
        <f t="shared" si="242"/>
        <v>0</v>
      </c>
    </row>
    <row r="95" spans="1:32" s="93" customFormat="1" ht="31.5" x14ac:dyDescent="0.2">
      <c r="A95" s="91">
        <f>ROW()</f>
        <v>95</v>
      </c>
      <c r="B95" s="94" t="s">
        <v>459</v>
      </c>
      <c r="C95" s="105" t="s">
        <v>349</v>
      </c>
      <c r="D95" s="430">
        <f t="shared" ref="D95:X95" si="243">D96+D97</f>
        <v>0</v>
      </c>
      <c r="E95" s="425">
        <f t="shared" si="243"/>
        <v>0</v>
      </c>
      <c r="F95" s="422">
        <f t="shared" si="243"/>
        <v>0</v>
      </c>
      <c r="G95" s="430">
        <f t="shared" si="243"/>
        <v>0</v>
      </c>
      <c r="H95" s="425">
        <f t="shared" si="243"/>
        <v>0</v>
      </c>
      <c r="I95" s="422">
        <f t="shared" si="243"/>
        <v>0</v>
      </c>
      <c r="J95" s="430">
        <f t="shared" si="243"/>
        <v>0</v>
      </c>
      <c r="K95" s="425">
        <f t="shared" si="243"/>
        <v>0</v>
      </c>
      <c r="L95" s="422">
        <f t="shared" si="243"/>
        <v>0</v>
      </c>
      <c r="M95" s="430">
        <f t="shared" si="243"/>
        <v>0</v>
      </c>
      <c r="N95" s="425">
        <f t="shared" si="243"/>
        <v>0</v>
      </c>
      <c r="O95" s="422">
        <f t="shared" si="243"/>
        <v>0</v>
      </c>
      <c r="P95" s="430">
        <f t="shared" si="243"/>
        <v>0</v>
      </c>
      <c r="Q95" s="425">
        <f t="shared" si="243"/>
        <v>0</v>
      </c>
      <c r="R95" s="422">
        <f t="shared" si="243"/>
        <v>0</v>
      </c>
      <c r="S95" s="430">
        <f t="shared" si="243"/>
        <v>0</v>
      </c>
      <c r="T95" s="425">
        <f t="shared" si="243"/>
        <v>0</v>
      </c>
      <c r="U95" s="422">
        <f t="shared" si="243"/>
        <v>0</v>
      </c>
      <c r="V95" s="430">
        <f t="shared" si="243"/>
        <v>0</v>
      </c>
      <c r="W95" s="425">
        <f t="shared" si="243"/>
        <v>0</v>
      </c>
      <c r="X95" s="451">
        <f t="shared" si="243"/>
        <v>0</v>
      </c>
      <c r="Y95" s="430">
        <f t="shared" ref="Y95:AF95" si="244">Y96+Y97</f>
        <v>0</v>
      </c>
      <c r="Z95" s="451">
        <f t="shared" si="244"/>
        <v>0</v>
      </c>
      <c r="AA95" s="430">
        <f t="shared" si="244"/>
        <v>0</v>
      </c>
      <c r="AB95" s="425">
        <f t="shared" si="244"/>
        <v>0</v>
      </c>
      <c r="AC95" s="451">
        <f t="shared" si="244"/>
        <v>0</v>
      </c>
      <c r="AD95" s="430">
        <f t="shared" si="244"/>
        <v>0</v>
      </c>
      <c r="AE95" s="425">
        <f t="shared" si="244"/>
        <v>0</v>
      </c>
      <c r="AF95" s="422">
        <f t="shared" si="244"/>
        <v>0</v>
      </c>
    </row>
    <row r="96" spans="1:32" s="93" customFormat="1" x14ac:dyDescent="0.2">
      <c r="A96" s="91">
        <f>ROW()</f>
        <v>96</v>
      </c>
      <c r="B96" s="95" t="s">
        <v>460</v>
      </c>
      <c r="C96" s="107" t="s">
        <v>269</v>
      </c>
      <c r="D96" s="429"/>
      <c r="E96" s="426"/>
      <c r="F96" s="423">
        <f>D96+E96</f>
        <v>0</v>
      </c>
      <c r="G96" s="429"/>
      <c r="H96" s="426"/>
      <c r="I96" s="423">
        <f>G96+H96</f>
        <v>0</v>
      </c>
      <c r="J96" s="429"/>
      <c r="K96" s="426"/>
      <c r="L96" s="423">
        <f>J96+K96</f>
        <v>0</v>
      </c>
      <c r="M96" s="429"/>
      <c r="N96" s="426"/>
      <c r="O96" s="423">
        <f>M96+N96</f>
        <v>0</v>
      </c>
      <c r="P96" s="429"/>
      <c r="Q96" s="426"/>
      <c r="R96" s="423">
        <f>P96+Q96</f>
        <v>0</v>
      </c>
      <c r="S96" s="429"/>
      <c r="T96" s="426"/>
      <c r="U96" s="423">
        <f>S96+T96</f>
        <v>0</v>
      </c>
      <c r="V96" s="431">
        <f t="shared" ref="V96:V97" si="245">SUMIF($D$9:$U$9,"Summe",D96:U96)</f>
        <v>0</v>
      </c>
      <c r="W96" s="426"/>
      <c r="X96" s="452">
        <f>V96-W96</f>
        <v>0</v>
      </c>
      <c r="Y96" s="431">
        <f t="shared" ref="Y96:Y97" si="246">SUMIF($D$9:$U$9,"direkte Zuordnung",D96:U96)</f>
        <v>0</v>
      </c>
      <c r="Z96" s="452">
        <f t="shared" ref="Z96:Z97" si="247">SUMIF($D$9:$U$9,"indirekte Zuordnung",D96:U96)</f>
        <v>0</v>
      </c>
      <c r="AA96" s="431">
        <f t="shared" ref="AA96:AA97" si="248">SUMIF($D$3:$U$3,"Stromnetz - direkt",D96:U96)</f>
        <v>0</v>
      </c>
      <c r="AB96" s="427">
        <f t="shared" ref="AB96:AB97" si="249">SUMIF($D$3:$U$3,"Stromnetz - indirekt",D96:U96)</f>
        <v>0</v>
      </c>
      <c r="AC96" s="452">
        <f t="shared" ref="AC96:AC97" si="250">AA96+AB96</f>
        <v>0</v>
      </c>
      <c r="AD96" s="431">
        <f t="shared" ref="AD96:AD97" si="251">SUMIF($D$3:$U$3,"Gasnetz - direkt",D96:U96)</f>
        <v>0</v>
      </c>
      <c r="AE96" s="427">
        <f t="shared" ref="AE96:AE97" si="252">SUMIF($D$3:$U$3,"Gasnetz - indirekt",D96:U96)</f>
        <v>0</v>
      </c>
      <c r="AF96" s="423">
        <f t="shared" ref="AF96:AF97" si="253">AD96+AE96</f>
        <v>0</v>
      </c>
    </row>
    <row r="97" spans="1:32" s="93" customFormat="1" x14ac:dyDescent="0.2">
      <c r="A97" s="91">
        <f>ROW()</f>
        <v>97</v>
      </c>
      <c r="B97" s="95" t="s">
        <v>461</v>
      </c>
      <c r="C97" s="107" t="s">
        <v>270</v>
      </c>
      <c r="D97" s="429"/>
      <c r="E97" s="426"/>
      <c r="F97" s="423">
        <f>D97+E97</f>
        <v>0</v>
      </c>
      <c r="G97" s="429"/>
      <c r="H97" s="426"/>
      <c r="I97" s="423">
        <f>G97+H97</f>
        <v>0</v>
      </c>
      <c r="J97" s="429"/>
      <c r="K97" s="426"/>
      <c r="L97" s="423">
        <f>J97+K97</f>
        <v>0</v>
      </c>
      <c r="M97" s="429"/>
      <c r="N97" s="426"/>
      <c r="O97" s="423">
        <f>M97+N97</f>
        <v>0</v>
      </c>
      <c r="P97" s="429"/>
      <c r="Q97" s="426"/>
      <c r="R97" s="423">
        <f>P97+Q97</f>
        <v>0</v>
      </c>
      <c r="S97" s="429"/>
      <c r="T97" s="426"/>
      <c r="U97" s="423">
        <f>S97+T97</f>
        <v>0</v>
      </c>
      <c r="V97" s="431">
        <f t="shared" si="245"/>
        <v>0</v>
      </c>
      <c r="W97" s="426"/>
      <c r="X97" s="452">
        <f>V97-W97</f>
        <v>0</v>
      </c>
      <c r="Y97" s="431">
        <f t="shared" si="246"/>
        <v>0</v>
      </c>
      <c r="Z97" s="452">
        <f t="shared" si="247"/>
        <v>0</v>
      </c>
      <c r="AA97" s="431">
        <f t="shared" si="248"/>
        <v>0</v>
      </c>
      <c r="AB97" s="427">
        <f t="shared" si="249"/>
        <v>0</v>
      </c>
      <c r="AC97" s="452">
        <f t="shared" si="250"/>
        <v>0</v>
      </c>
      <c r="AD97" s="431">
        <f t="shared" si="251"/>
        <v>0</v>
      </c>
      <c r="AE97" s="427">
        <f t="shared" si="252"/>
        <v>0</v>
      </c>
      <c r="AF97" s="423">
        <f t="shared" si="253"/>
        <v>0</v>
      </c>
    </row>
    <row r="98" spans="1:32" s="93" customFormat="1" ht="47.25" x14ac:dyDescent="0.2">
      <c r="A98" s="91">
        <f>ROW()</f>
        <v>98</v>
      </c>
      <c r="B98" s="94" t="s">
        <v>462</v>
      </c>
      <c r="C98" s="105" t="s">
        <v>350</v>
      </c>
      <c r="D98" s="430">
        <f t="shared" ref="D98:X98" si="254">D99+D100</f>
        <v>0</v>
      </c>
      <c r="E98" s="425">
        <f t="shared" si="254"/>
        <v>0</v>
      </c>
      <c r="F98" s="422">
        <f t="shared" si="254"/>
        <v>0</v>
      </c>
      <c r="G98" s="430">
        <f t="shared" si="254"/>
        <v>0</v>
      </c>
      <c r="H98" s="425">
        <f t="shared" si="254"/>
        <v>0</v>
      </c>
      <c r="I98" s="422">
        <f t="shared" si="254"/>
        <v>0</v>
      </c>
      <c r="J98" s="430">
        <f t="shared" si="254"/>
        <v>0</v>
      </c>
      <c r="K98" s="425">
        <f t="shared" si="254"/>
        <v>0</v>
      </c>
      <c r="L98" s="422">
        <f t="shared" si="254"/>
        <v>0</v>
      </c>
      <c r="M98" s="430">
        <f t="shared" si="254"/>
        <v>0</v>
      </c>
      <c r="N98" s="425">
        <f t="shared" si="254"/>
        <v>0</v>
      </c>
      <c r="O98" s="422">
        <f t="shared" si="254"/>
        <v>0</v>
      </c>
      <c r="P98" s="430">
        <f t="shared" si="254"/>
        <v>0</v>
      </c>
      <c r="Q98" s="425">
        <f t="shared" si="254"/>
        <v>0</v>
      </c>
      <c r="R98" s="422">
        <f t="shared" si="254"/>
        <v>0</v>
      </c>
      <c r="S98" s="430">
        <f t="shared" si="254"/>
        <v>0</v>
      </c>
      <c r="T98" s="425">
        <f t="shared" si="254"/>
        <v>0</v>
      </c>
      <c r="U98" s="422">
        <f t="shared" si="254"/>
        <v>0</v>
      </c>
      <c r="V98" s="430">
        <f t="shared" si="254"/>
        <v>0</v>
      </c>
      <c r="W98" s="425">
        <f t="shared" si="254"/>
        <v>0</v>
      </c>
      <c r="X98" s="451">
        <f t="shared" si="254"/>
        <v>0</v>
      </c>
      <c r="Y98" s="430">
        <f t="shared" ref="Y98:AF98" si="255">Y99+Y100</f>
        <v>0</v>
      </c>
      <c r="Z98" s="451">
        <f t="shared" si="255"/>
        <v>0</v>
      </c>
      <c r="AA98" s="430">
        <f t="shared" si="255"/>
        <v>0</v>
      </c>
      <c r="AB98" s="425">
        <f t="shared" si="255"/>
        <v>0</v>
      </c>
      <c r="AC98" s="451">
        <f t="shared" si="255"/>
        <v>0</v>
      </c>
      <c r="AD98" s="430">
        <f t="shared" si="255"/>
        <v>0</v>
      </c>
      <c r="AE98" s="425">
        <f t="shared" si="255"/>
        <v>0</v>
      </c>
      <c r="AF98" s="422">
        <f t="shared" si="255"/>
        <v>0</v>
      </c>
    </row>
    <row r="99" spans="1:32" s="93" customFormat="1" x14ac:dyDescent="0.2">
      <c r="A99" s="91">
        <f>ROW()</f>
        <v>99</v>
      </c>
      <c r="B99" s="95" t="s">
        <v>463</v>
      </c>
      <c r="C99" s="107" t="s">
        <v>269</v>
      </c>
      <c r="D99" s="429"/>
      <c r="E99" s="426"/>
      <c r="F99" s="423">
        <f>D99+E99</f>
        <v>0</v>
      </c>
      <c r="G99" s="429"/>
      <c r="H99" s="426"/>
      <c r="I99" s="423">
        <f>G99+H99</f>
        <v>0</v>
      </c>
      <c r="J99" s="429"/>
      <c r="K99" s="426"/>
      <c r="L99" s="423">
        <f>J99+K99</f>
        <v>0</v>
      </c>
      <c r="M99" s="429"/>
      <c r="N99" s="426"/>
      <c r="O99" s="423">
        <f>M99+N99</f>
        <v>0</v>
      </c>
      <c r="P99" s="429"/>
      <c r="Q99" s="426"/>
      <c r="R99" s="423">
        <f>P99+Q99</f>
        <v>0</v>
      </c>
      <c r="S99" s="429"/>
      <c r="T99" s="426"/>
      <c r="U99" s="423">
        <f>S99+T99</f>
        <v>0</v>
      </c>
      <c r="V99" s="431">
        <f t="shared" ref="V99:V100" si="256">SUMIF($D$9:$U$9,"Summe",D99:U99)</f>
        <v>0</v>
      </c>
      <c r="W99" s="426"/>
      <c r="X99" s="452">
        <f>V99-W99</f>
        <v>0</v>
      </c>
      <c r="Y99" s="431">
        <f t="shared" ref="Y99:Y100" si="257">SUMIF($D$9:$U$9,"direkte Zuordnung",D99:U99)</f>
        <v>0</v>
      </c>
      <c r="Z99" s="452">
        <f t="shared" ref="Z99:Z100" si="258">SUMIF($D$9:$U$9,"indirekte Zuordnung",D99:U99)</f>
        <v>0</v>
      </c>
      <c r="AA99" s="431">
        <f t="shared" ref="AA99:AA100" si="259">SUMIF($D$3:$U$3,"Stromnetz - direkt",D99:U99)</f>
        <v>0</v>
      </c>
      <c r="AB99" s="427">
        <f t="shared" ref="AB99:AB100" si="260">SUMIF($D$3:$U$3,"Stromnetz - indirekt",D99:U99)</f>
        <v>0</v>
      </c>
      <c r="AC99" s="452">
        <f t="shared" ref="AC99:AC100" si="261">AA99+AB99</f>
        <v>0</v>
      </c>
      <c r="AD99" s="431">
        <f t="shared" ref="AD99:AD100" si="262">SUMIF($D$3:$U$3,"Gasnetz - direkt",D99:U99)</f>
        <v>0</v>
      </c>
      <c r="AE99" s="427">
        <f t="shared" ref="AE99:AE100" si="263">SUMIF($D$3:$U$3,"Gasnetz - indirekt",D99:U99)</f>
        <v>0</v>
      </c>
      <c r="AF99" s="423">
        <f t="shared" ref="AF99:AF100" si="264">AD99+AE99</f>
        <v>0</v>
      </c>
    </row>
    <row r="100" spans="1:32" x14ac:dyDescent="0.2">
      <c r="A100" s="91">
        <f>ROW()</f>
        <v>100</v>
      </c>
      <c r="B100" s="95" t="s">
        <v>464</v>
      </c>
      <c r="C100" s="107" t="s">
        <v>270</v>
      </c>
      <c r="D100" s="429"/>
      <c r="E100" s="426"/>
      <c r="F100" s="423">
        <f>D100+E100</f>
        <v>0</v>
      </c>
      <c r="G100" s="429"/>
      <c r="H100" s="426"/>
      <c r="I100" s="423">
        <f>G100+H100</f>
        <v>0</v>
      </c>
      <c r="J100" s="429"/>
      <c r="K100" s="426"/>
      <c r="L100" s="423">
        <f>J100+K100</f>
        <v>0</v>
      </c>
      <c r="M100" s="429"/>
      <c r="N100" s="426"/>
      <c r="O100" s="423">
        <f>M100+N100</f>
        <v>0</v>
      </c>
      <c r="P100" s="429"/>
      <c r="Q100" s="426"/>
      <c r="R100" s="423">
        <f>P100+Q100</f>
        <v>0</v>
      </c>
      <c r="S100" s="429"/>
      <c r="T100" s="426"/>
      <c r="U100" s="423">
        <f>S100+T100</f>
        <v>0</v>
      </c>
      <c r="V100" s="431">
        <f t="shared" si="256"/>
        <v>0</v>
      </c>
      <c r="W100" s="426"/>
      <c r="X100" s="452">
        <f>V100-W100</f>
        <v>0</v>
      </c>
      <c r="Y100" s="431">
        <f t="shared" si="257"/>
        <v>0</v>
      </c>
      <c r="Z100" s="452">
        <f t="shared" si="258"/>
        <v>0</v>
      </c>
      <c r="AA100" s="431">
        <f t="shared" si="259"/>
        <v>0</v>
      </c>
      <c r="AB100" s="427">
        <f t="shared" si="260"/>
        <v>0</v>
      </c>
      <c r="AC100" s="452">
        <f t="shared" si="261"/>
        <v>0</v>
      </c>
      <c r="AD100" s="431">
        <f t="shared" si="262"/>
        <v>0</v>
      </c>
      <c r="AE100" s="427">
        <f t="shared" si="263"/>
        <v>0</v>
      </c>
      <c r="AF100" s="423">
        <f t="shared" si="264"/>
        <v>0</v>
      </c>
    </row>
    <row r="101" spans="1:32" ht="31.5" x14ac:dyDescent="0.2">
      <c r="A101" s="91">
        <f>ROW()</f>
        <v>101</v>
      </c>
      <c r="B101" s="94" t="s">
        <v>465</v>
      </c>
      <c r="C101" s="105" t="s">
        <v>351</v>
      </c>
      <c r="D101" s="430">
        <f t="shared" ref="D101:X101" si="265">D102+D103</f>
        <v>0</v>
      </c>
      <c r="E101" s="425">
        <f t="shared" si="265"/>
        <v>0</v>
      </c>
      <c r="F101" s="422">
        <f t="shared" si="265"/>
        <v>0</v>
      </c>
      <c r="G101" s="430">
        <f t="shared" si="265"/>
        <v>0</v>
      </c>
      <c r="H101" s="425">
        <f t="shared" si="265"/>
        <v>0</v>
      </c>
      <c r="I101" s="422">
        <f t="shared" si="265"/>
        <v>0</v>
      </c>
      <c r="J101" s="430">
        <f t="shared" si="265"/>
        <v>0</v>
      </c>
      <c r="K101" s="425">
        <f t="shared" si="265"/>
        <v>0</v>
      </c>
      <c r="L101" s="422">
        <f t="shared" si="265"/>
        <v>0</v>
      </c>
      <c r="M101" s="430">
        <f t="shared" si="265"/>
        <v>0</v>
      </c>
      <c r="N101" s="425">
        <f t="shared" si="265"/>
        <v>0</v>
      </c>
      <c r="O101" s="422">
        <f t="shared" si="265"/>
        <v>0</v>
      </c>
      <c r="P101" s="430">
        <f t="shared" si="265"/>
        <v>0</v>
      </c>
      <c r="Q101" s="425">
        <f t="shared" si="265"/>
        <v>0</v>
      </c>
      <c r="R101" s="422">
        <f t="shared" si="265"/>
        <v>0</v>
      </c>
      <c r="S101" s="430">
        <f t="shared" si="265"/>
        <v>0</v>
      </c>
      <c r="T101" s="425">
        <f t="shared" si="265"/>
        <v>0</v>
      </c>
      <c r="U101" s="422">
        <f t="shared" si="265"/>
        <v>0</v>
      </c>
      <c r="V101" s="430">
        <f t="shared" si="265"/>
        <v>0</v>
      </c>
      <c r="W101" s="425">
        <f t="shared" si="265"/>
        <v>0</v>
      </c>
      <c r="X101" s="451">
        <f t="shared" si="265"/>
        <v>0</v>
      </c>
      <c r="Y101" s="430">
        <f t="shared" ref="Y101:AF101" si="266">Y102+Y103</f>
        <v>0</v>
      </c>
      <c r="Z101" s="451">
        <f t="shared" si="266"/>
        <v>0</v>
      </c>
      <c r="AA101" s="430">
        <f t="shared" si="266"/>
        <v>0</v>
      </c>
      <c r="AB101" s="425">
        <f t="shared" si="266"/>
        <v>0</v>
      </c>
      <c r="AC101" s="451">
        <f t="shared" si="266"/>
        <v>0</v>
      </c>
      <c r="AD101" s="430">
        <f t="shared" si="266"/>
        <v>0</v>
      </c>
      <c r="AE101" s="425">
        <f t="shared" si="266"/>
        <v>0</v>
      </c>
      <c r="AF101" s="422">
        <f t="shared" si="266"/>
        <v>0</v>
      </c>
    </row>
    <row r="102" spans="1:32" x14ac:dyDescent="0.2">
      <c r="A102" s="91">
        <f>ROW()</f>
        <v>102</v>
      </c>
      <c r="B102" s="95" t="s">
        <v>466</v>
      </c>
      <c r="C102" s="107" t="s">
        <v>269</v>
      </c>
      <c r="D102" s="429"/>
      <c r="E102" s="426"/>
      <c r="F102" s="423">
        <f>D102+E102</f>
        <v>0</v>
      </c>
      <c r="G102" s="429"/>
      <c r="H102" s="426"/>
      <c r="I102" s="423">
        <f>G102+H102</f>
        <v>0</v>
      </c>
      <c r="J102" s="429"/>
      <c r="K102" s="426"/>
      <c r="L102" s="423">
        <f>J102+K102</f>
        <v>0</v>
      </c>
      <c r="M102" s="429"/>
      <c r="N102" s="426"/>
      <c r="O102" s="423">
        <f>M102+N102</f>
        <v>0</v>
      </c>
      <c r="P102" s="429"/>
      <c r="Q102" s="426"/>
      <c r="R102" s="423">
        <f>P102+Q102</f>
        <v>0</v>
      </c>
      <c r="S102" s="429"/>
      <c r="T102" s="426"/>
      <c r="U102" s="423">
        <f>S102+T102</f>
        <v>0</v>
      </c>
      <c r="V102" s="431">
        <f t="shared" ref="V102:V103" si="267">SUMIF($D$9:$U$9,"Summe",D102:U102)</f>
        <v>0</v>
      </c>
      <c r="W102" s="426"/>
      <c r="X102" s="452">
        <f>V102-W102</f>
        <v>0</v>
      </c>
      <c r="Y102" s="431">
        <f t="shared" ref="Y102:Y103" si="268">SUMIF($D$9:$U$9,"direkte Zuordnung",D102:U102)</f>
        <v>0</v>
      </c>
      <c r="Z102" s="452">
        <f t="shared" ref="Z102:Z103" si="269">SUMIF($D$9:$U$9,"indirekte Zuordnung",D102:U102)</f>
        <v>0</v>
      </c>
      <c r="AA102" s="431">
        <f t="shared" ref="AA102:AA103" si="270">SUMIF($D$3:$U$3,"Stromnetz - direkt",D102:U102)</f>
        <v>0</v>
      </c>
      <c r="AB102" s="427">
        <f t="shared" ref="AB102:AB103" si="271">SUMIF($D$3:$U$3,"Stromnetz - indirekt",D102:U102)</f>
        <v>0</v>
      </c>
      <c r="AC102" s="452">
        <f t="shared" ref="AC102:AC103" si="272">AA102+AB102</f>
        <v>0</v>
      </c>
      <c r="AD102" s="431">
        <f t="shared" ref="AD102:AD103" si="273">SUMIF($D$3:$U$3,"Gasnetz - direkt",D102:U102)</f>
        <v>0</v>
      </c>
      <c r="AE102" s="427">
        <f t="shared" ref="AE102:AE103" si="274">SUMIF($D$3:$U$3,"Gasnetz - indirekt",D102:U102)</f>
        <v>0</v>
      </c>
      <c r="AF102" s="423">
        <f t="shared" ref="AF102:AF103" si="275">AD102+AE102</f>
        <v>0</v>
      </c>
    </row>
    <row r="103" spans="1:32" x14ac:dyDescent="0.2">
      <c r="A103" s="91">
        <f>ROW()</f>
        <v>103</v>
      </c>
      <c r="B103" s="95" t="s">
        <v>467</v>
      </c>
      <c r="C103" s="107" t="s">
        <v>270</v>
      </c>
      <c r="D103" s="429"/>
      <c r="E103" s="426"/>
      <c r="F103" s="423">
        <f>D103+E103</f>
        <v>0</v>
      </c>
      <c r="G103" s="429"/>
      <c r="H103" s="426"/>
      <c r="I103" s="423">
        <f>G103+H103</f>
        <v>0</v>
      </c>
      <c r="J103" s="429"/>
      <c r="K103" s="426"/>
      <c r="L103" s="423">
        <f>J103+K103</f>
        <v>0</v>
      </c>
      <c r="M103" s="429"/>
      <c r="N103" s="426"/>
      <c r="O103" s="423">
        <f>M103+N103</f>
        <v>0</v>
      </c>
      <c r="P103" s="429"/>
      <c r="Q103" s="426"/>
      <c r="R103" s="423">
        <f>P103+Q103</f>
        <v>0</v>
      </c>
      <c r="S103" s="429"/>
      <c r="T103" s="426"/>
      <c r="U103" s="423">
        <f>S103+T103</f>
        <v>0</v>
      </c>
      <c r="V103" s="431">
        <f t="shared" si="267"/>
        <v>0</v>
      </c>
      <c r="W103" s="426"/>
      <c r="X103" s="452">
        <f>V103-W103</f>
        <v>0</v>
      </c>
      <c r="Y103" s="431">
        <f t="shared" si="268"/>
        <v>0</v>
      </c>
      <c r="Z103" s="452">
        <f t="shared" si="269"/>
        <v>0</v>
      </c>
      <c r="AA103" s="431">
        <f t="shared" si="270"/>
        <v>0</v>
      </c>
      <c r="AB103" s="427">
        <f t="shared" si="271"/>
        <v>0</v>
      </c>
      <c r="AC103" s="452">
        <f t="shared" si="272"/>
        <v>0</v>
      </c>
      <c r="AD103" s="431">
        <f t="shared" si="273"/>
        <v>0</v>
      </c>
      <c r="AE103" s="427">
        <f t="shared" si="274"/>
        <v>0</v>
      </c>
      <c r="AF103" s="423">
        <f t="shared" si="275"/>
        <v>0</v>
      </c>
    </row>
    <row r="104" spans="1:32" ht="31.5" x14ac:dyDescent="0.2">
      <c r="A104" s="91">
        <f>ROW()</f>
        <v>104</v>
      </c>
      <c r="B104" s="94" t="s">
        <v>468</v>
      </c>
      <c r="C104" s="105" t="s">
        <v>352</v>
      </c>
      <c r="D104" s="430">
        <f t="shared" ref="D104:X104" si="276">D105+D106</f>
        <v>0</v>
      </c>
      <c r="E104" s="425">
        <f t="shared" si="276"/>
        <v>0</v>
      </c>
      <c r="F104" s="422">
        <f t="shared" si="276"/>
        <v>0</v>
      </c>
      <c r="G104" s="430">
        <f t="shared" si="276"/>
        <v>0</v>
      </c>
      <c r="H104" s="425">
        <f t="shared" si="276"/>
        <v>0</v>
      </c>
      <c r="I104" s="422">
        <f t="shared" si="276"/>
        <v>0</v>
      </c>
      <c r="J104" s="430">
        <f t="shared" si="276"/>
        <v>0</v>
      </c>
      <c r="K104" s="425">
        <f t="shared" si="276"/>
        <v>0</v>
      </c>
      <c r="L104" s="422">
        <f t="shared" si="276"/>
        <v>0</v>
      </c>
      <c r="M104" s="430">
        <f t="shared" si="276"/>
        <v>0</v>
      </c>
      <c r="N104" s="425">
        <f t="shared" si="276"/>
        <v>0</v>
      </c>
      <c r="O104" s="422">
        <f t="shared" si="276"/>
        <v>0</v>
      </c>
      <c r="P104" s="430">
        <f t="shared" si="276"/>
        <v>0</v>
      </c>
      <c r="Q104" s="425">
        <f t="shared" si="276"/>
        <v>0</v>
      </c>
      <c r="R104" s="422">
        <f t="shared" si="276"/>
        <v>0</v>
      </c>
      <c r="S104" s="430">
        <f t="shared" si="276"/>
        <v>0</v>
      </c>
      <c r="T104" s="425">
        <f t="shared" si="276"/>
        <v>0</v>
      </c>
      <c r="U104" s="422">
        <f t="shared" si="276"/>
        <v>0</v>
      </c>
      <c r="V104" s="430">
        <f t="shared" si="276"/>
        <v>0</v>
      </c>
      <c r="W104" s="425">
        <f t="shared" si="276"/>
        <v>0</v>
      </c>
      <c r="X104" s="451">
        <f t="shared" si="276"/>
        <v>0</v>
      </c>
      <c r="Y104" s="430">
        <f t="shared" ref="Y104:AF104" si="277">Y105+Y106</f>
        <v>0</v>
      </c>
      <c r="Z104" s="451">
        <f t="shared" si="277"/>
        <v>0</v>
      </c>
      <c r="AA104" s="430">
        <f t="shared" si="277"/>
        <v>0</v>
      </c>
      <c r="AB104" s="425">
        <f t="shared" si="277"/>
        <v>0</v>
      </c>
      <c r="AC104" s="451">
        <f t="shared" si="277"/>
        <v>0</v>
      </c>
      <c r="AD104" s="430">
        <f t="shared" si="277"/>
        <v>0</v>
      </c>
      <c r="AE104" s="425">
        <f t="shared" si="277"/>
        <v>0</v>
      </c>
      <c r="AF104" s="422">
        <f t="shared" si="277"/>
        <v>0</v>
      </c>
    </row>
    <row r="105" spans="1:32" x14ac:dyDescent="0.2">
      <c r="A105" s="91">
        <f>ROW()</f>
        <v>105</v>
      </c>
      <c r="B105" s="95" t="s">
        <v>469</v>
      </c>
      <c r="C105" s="107" t="s">
        <v>269</v>
      </c>
      <c r="D105" s="429"/>
      <c r="E105" s="426"/>
      <c r="F105" s="423">
        <f>D105+E105</f>
        <v>0</v>
      </c>
      <c r="G105" s="429"/>
      <c r="H105" s="426"/>
      <c r="I105" s="423">
        <f>G105+H105</f>
        <v>0</v>
      </c>
      <c r="J105" s="429"/>
      <c r="K105" s="426"/>
      <c r="L105" s="423">
        <f>J105+K105</f>
        <v>0</v>
      </c>
      <c r="M105" s="429"/>
      <c r="N105" s="426"/>
      <c r="O105" s="423">
        <f>M105+N105</f>
        <v>0</v>
      </c>
      <c r="P105" s="429"/>
      <c r="Q105" s="426"/>
      <c r="R105" s="423">
        <f>P105+Q105</f>
        <v>0</v>
      </c>
      <c r="S105" s="429"/>
      <c r="T105" s="426"/>
      <c r="U105" s="423">
        <f>S105+T105</f>
        <v>0</v>
      </c>
      <c r="V105" s="431">
        <f t="shared" ref="V105:V106" si="278">SUMIF($D$9:$U$9,"Summe",D105:U105)</f>
        <v>0</v>
      </c>
      <c r="W105" s="426"/>
      <c r="X105" s="452">
        <f>V105-W105</f>
        <v>0</v>
      </c>
      <c r="Y105" s="431">
        <f t="shared" ref="Y105:Y106" si="279">SUMIF($D$9:$U$9,"direkte Zuordnung",D105:U105)</f>
        <v>0</v>
      </c>
      <c r="Z105" s="452">
        <f t="shared" ref="Z105:Z106" si="280">SUMIF($D$9:$U$9,"indirekte Zuordnung",D105:U105)</f>
        <v>0</v>
      </c>
      <c r="AA105" s="431">
        <f t="shared" ref="AA105:AA106" si="281">SUMIF($D$3:$U$3,"Stromnetz - direkt",D105:U105)</f>
        <v>0</v>
      </c>
      <c r="AB105" s="427">
        <f t="shared" ref="AB105:AB106" si="282">SUMIF($D$3:$U$3,"Stromnetz - indirekt",D105:U105)</f>
        <v>0</v>
      </c>
      <c r="AC105" s="452">
        <f t="shared" ref="AC105:AC106" si="283">AA105+AB105</f>
        <v>0</v>
      </c>
      <c r="AD105" s="431">
        <f t="shared" ref="AD105:AD106" si="284">SUMIF($D$3:$U$3,"Gasnetz - direkt",D105:U105)</f>
        <v>0</v>
      </c>
      <c r="AE105" s="427">
        <f t="shared" ref="AE105:AE106" si="285">SUMIF($D$3:$U$3,"Gasnetz - indirekt",D105:U105)</f>
        <v>0</v>
      </c>
      <c r="AF105" s="423">
        <f t="shared" ref="AF105:AF106" si="286">AD105+AE105</f>
        <v>0</v>
      </c>
    </row>
    <row r="106" spans="1:32" x14ac:dyDescent="0.2">
      <c r="A106" s="91">
        <f>ROW()</f>
        <v>106</v>
      </c>
      <c r="B106" s="95" t="s">
        <v>470</v>
      </c>
      <c r="C106" s="107" t="s">
        <v>270</v>
      </c>
      <c r="D106" s="429"/>
      <c r="E106" s="426"/>
      <c r="F106" s="423">
        <f>D106+E106</f>
        <v>0</v>
      </c>
      <c r="G106" s="429"/>
      <c r="H106" s="426"/>
      <c r="I106" s="423">
        <f>G106+H106</f>
        <v>0</v>
      </c>
      <c r="J106" s="429"/>
      <c r="K106" s="426"/>
      <c r="L106" s="423">
        <f>J106+K106</f>
        <v>0</v>
      </c>
      <c r="M106" s="429"/>
      <c r="N106" s="426"/>
      <c r="O106" s="423">
        <f>M106+N106</f>
        <v>0</v>
      </c>
      <c r="P106" s="429"/>
      <c r="Q106" s="426"/>
      <c r="R106" s="423">
        <f>P106+Q106</f>
        <v>0</v>
      </c>
      <c r="S106" s="429"/>
      <c r="T106" s="426"/>
      <c r="U106" s="423">
        <f>S106+T106</f>
        <v>0</v>
      </c>
      <c r="V106" s="431">
        <f t="shared" si="278"/>
        <v>0</v>
      </c>
      <c r="W106" s="426"/>
      <c r="X106" s="452">
        <f>V106-W106</f>
        <v>0</v>
      </c>
      <c r="Y106" s="431">
        <f t="shared" si="279"/>
        <v>0</v>
      </c>
      <c r="Z106" s="452">
        <f t="shared" si="280"/>
        <v>0</v>
      </c>
      <c r="AA106" s="431">
        <f t="shared" si="281"/>
        <v>0</v>
      </c>
      <c r="AB106" s="427">
        <f t="shared" si="282"/>
        <v>0</v>
      </c>
      <c r="AC106" s="452">
        <f t="shared" si="283"/>
        <v>0</v>
      </c>
      <c r="AD106" s="431">
        <f t="shared" si="284"/>
        <v>0</v>
      </c>
      <c r="AE106" s="427">
        <f t="shared" si="285"/>
        <v>0</v>
      </c>
      <c r="AF106" s="423">
        <f t="shared" si="286"/>
        <v>0</v>
      </c>
    </row>
    <row r="107" spans="1:32" ht="15.75" x14ac:dyDescent="0.2">
      <c r="A107" s="91">
        <f>ROW()</f>
        <v>107</v>
      </c>
      <c r="B107" s="94" t="s">
        <v>471</v>
      </c>
      <c r="C107" s="105" t="s">
        <v>353</v>
      </c>
      <c r="D107" s="437">
        <f t="shared" ref="D107:X107" si="287">D108+D111+D114</f>
        <v>0</v>
      </c>
      <c r="E107" s="438">
        <f t="shared" si="287"/>
        <v>0</v>
      </c>
      <c r="F107" s="422">
        <f t="shared" si="287"/>
        <v>0</v>
      </c>
      <c r="G107" s="437">
        <f t="shared" si="287"/>
        <v>0</v>
      </c>
      <c r="H107" s="438">
        <f t="shared" si="287"/>
        <v>0</v>
      </c>
      <c r="I107" s="422">
        <f t="shared" si="287"/>
        <v>0</v>
      </c>
      <c r="J107" s="437">
        <f t="shared" si="287"/>
        <v>0</v>
      </c>
      <c r="K107" s="438">
        <f t="shared" si="287"/>
        <v>0</v>
      </c>
      <c r="L107" s="422">
        <f t="shared" si="287"/>
        <v>0</v>
      </c>
      <c r="M107" s="437">
        <f t="shared" si="287"/>
        <v>0</v>
      </c>
      <c r="N107" s="438">
        <f t="shared" si="287"/>
        <v>0</v>
      </c>
      <c r="O107" s="422">
        <f t="shared" si="287"/>
        <v>0</v>
      </c>
      <c r="P107" s="437">
        <f t="shared" si="287"/>
        <v>0</v>
      </c>
      <c r="Q107" s="438">
        <f t="shared" si="287"/>
        <v>0</v>
      </c>
      <c r="R107" s="422">
        <f t="shared" si="287"/>
        <v>0</v>
      </c>
      <c r="S107" s="437">
        <f t="shared" si="287"/>
        <v>0</v>
      </c>
      <c r="T107" s="438">
        <f t="shared" si="287"/>
        <v>0</v>
      </c>
      <c r="U107" s="422">
        <f t="shared" si="287"/>
        <v>0</v>
      </c>
      <c r="V107" s="430">
        <f t="shared" si="287"/>
        <v>0</v>
      </c>
      <c r="W107" s="438">
        <f t="shared" si="287"/>
        <v>0</v>
      </c>
      <c r="X107" s="451">
        <f t="shared" si="287"/>
        <v>0</v>
      </c>
      <c r="Y107" s="430">
        <f t="shared" ref="Y107:AF107" si="288">Y108+Y111+Y114</f>
        <v>0</v>
      </c>
      <c r="Z107" s="451">
        <f t="shared" si="288"/>
        <v>0</v>
      </c>
      <c r="AA107" s="430">
        <f t="shared" si="288"/>
        <v>0</v>
      </c>
      <c r="AB107" s="425">
        <f t="shared" si="288"/>
        <v>0</v>
      </c>
      <c r="AC107" s="451">
        <f t="shared" si="288"/>
        <v>0</v>
      </c>
      <c r="AD107" s="430">
        <f t="shared" si="288"/>
        <v>0</v>
      </c>
      <c r="AE107" s="425">
        <f t="shared" si="288"/>
        <v>0</v>
      </c>
      <c r="AF107" s="422">
        <f t="shared" si="288"/>
        <v>0</v>
      </c>
    </row>
    <row r="108" spans="1:32" ht="15.75" x14ac:dyDescent="0.2">
      <c r="A108" s="91">
        <f>ROW()</f>
        <v>108</v>
      </c>
      <c r="B108" s="101" t="s">
        <v>472</v>
      </c>
      <c r="C108" s="105" t="s">
        <v>354</v>
      </c>
      <c r="D108" s="430">
        <f t="shared" ref="D108:X108" si="289">D109+D110</f>
        <v>0</v>
      </c>
      <c r="E108" s="425">
        <f t="shared" si="289"/>
        <v>0</v>
      </c>
      <c r="F108" s="422">
        <f t="shared" si="289"/>
        <v>0</v>
      </c>
      <c r="G108" s="430">
        <f t="shared" si="289"/>
        <v>0</v>
      </c>
      <c r="H108" s="425">
        <f t="shared" si="289"/>
        <v>0</v>
      </c>
      <c r="I108" s="422">
        <f t="shared" si="289"/>
        <v>0</v>
      </c>
      <c r="J108" s="430">
        <f t="shared" si="289"/>
        <v>0</v>
      </c>
      <c r="K108" s="425">
        <f t="shared" si="289"/>
        <v>0</v>
      </c>
      <c r="L108" s="422">
        <f t="shared" si="289"/>
        <v>0</v>
      </c>
      <c r="M108" s="430">
        <f t="shared" si="289"/>
        <v>0</v>
      </c>
      <c r="N108" s="425">
        <f t="shared" si="289"/>
        <v>0</v>
      </c>
      <c r="O108" s="422">
        <f t="shared" si="289"/>
        <v>0</v>
      </c>
      <c r="P108" s="430">
        <f t="shared" si="289"/>
        <v>0</v>
      </c>
      <c r="Q108" s="425">
        <f t="shared" si="289"/>
        <v>0</v>
      </c>
      <c r="R108" s="422">
        <f t="shared" si="289"/>
        <v>0</v>
      </c>
      <c r="S108" s="430">
        <f t="shared" si="289"/>
        <v>0</v>
      </c>
      <c r="T108" s="425">
        <f t="shared" si="289"/>
        <v>0</v>
      </c>
      <c r="U108" s="422">
        <f t="shared" si="289"/>
        <v>0</v>
      </c>
      <c r="V108" s="430">
        <f t="shared" si="289"/>
        <v>0</v>
      </c>
      <c r="W108" s="425">
        <f t="shared" si="289"/>
        <v>0</v>
      </c>
      <c r="X108" s="451">
        <f t="shared" si="289"/>
        <v>0</v>
      </c>
      <c r="Y108" s="430">
        <f t="shared" ref="Y108:AF108" si="290">Y109+Y110</f>
        <v>0</v>
      </c>
      <c r="Z108" s="451">
        <f t="shared" si="290"/>
        <v>0</v>
      </c>
      <c r="AA108" s="430">
        <f t="shared" si="290"/>
        <v>0</v>
      </c>
      <c r="AB108" s="425">
        <f t="shared" si="290"/>
        <v>0</v>
      </c>
      <c r="AC108" s="451">
        <f t="shared" si="290"/>
        <v>0</v>
      </c>
      <c r="AD108" s="430">
        <f t="shared" si="290"/>
        <v>0</v>
      </c>
      <c r="AE108" s="425">
        <f t="shared" si="290"/>
        <v>0</v>
      </c>
      <c r="AF108" s="422">
        <f t="shared" si="290"/>
        <v>0</v>
      </c>
    </row>
    <row r="109" spans="1:32" x14ac:dyDescent="0.2">
      <c r="A109" s="91">
        <f>ROW()</f>
        <v>109</v>
      </c>
      <c r="B109" s="95" t="s">
        <v>473</v>
      </c>
      <c r="C109" s="107" t="s">
        <v>269</v>
      </c>
      <c r="D109" s="429"/>
      <c r="E109" s="426"/>
      <c r="F109" s="423">
        <f>D109+E109</f>
        <v>0</v>
      </c>
      <c r="G109" s="429"/>
      <c r="H109" s="426"/>
      <c r="I109" s="423">
        <f>G109+H109</f>
        <v>0</v>
      </c>
      <c r="J109" s="429"/>
      <c r="K109" s="426"/>
      <c r="L109" s="423">
        <f>J109+K109</f>
        <v>0</v>
      </c>
      <c r="M109" s="429"/>
      <c r="N109" s="426"/>
      <c r="O109" s="423">
        <f>M109+N109</f>
        <v>0</v>
      </c>
      <c r="P109" s="429"/>
      <c r="Q109" s="426"/>
      <c r="R109" s="423">
        <f>P109+Q109</f>
        <v>0</v>
      </c>
      <c r="S109" s="429"/>
      <c r="T109" s="426"/>
      <c r="U109" s="423">
        <f>S109+T109</f>
        <v>0</v>
      </c>
      <c r="V109" s="431">
        <f t="shared" ref="V109:V110" si="291">SUMIF($D$9:$U$9,"Summe",D109:U109)</f>
        <v>0</v>
      </c>
      <c r="W109" s="426"/>
      <c r="X109" s="452">
        <f>V109-W109</f>
        <v>0</v>
      </c>
      <c r="Y109" s="431">
        <f t="shared" ref="Y109:Y110" si="292">SUMIF($D$9:$U$9,"direkte Zuordnung",D109:U109)</f>
        <v>0</v>
      </c>
      <c r="Z109" s="452">
        <f t="shared" ref="Z109:Z110" si="293">SUMIF($D$9:$U$9,"indirekte Zuordnung",D109:U109)</f>
        <v>0</v>
      </c>
      <c r="AA109" s="431">
        <f t="shared" ref="AA109:AA110" si="294">SUMIF($D$3:$U$3,"Stromnetz - direkt",D109:U109)</f>
        <v>0</v>
      </c>
      <c r="AB109" s="427">
        <f t="shared" ref="AB109:AB110" si="295">SUMIF($D$3:$U$3,"Stromnetz - indirekt",D109:U109)</f>
        <v>0</v>
      </c>
      <c r="AC109" s="452">
        <f t="shared" ref="AC109:AC110" si="296">AA109+AB109</f>
        <v>0</v>
      </c>
      <c r="AD109" s="431">
        <f t="shared" ref="AD109:AD110" si="297">SUMIF($D$3:$U$3,"Gasnetz - direkt",D109:U109)</f>
        <v>0</v>
      </c>
      <c r="AE109" s="427">
        <f t="shared" ref="AE109:AE110" si="298">SUMIF($D$3:$U$3,"Gasnetz - indirekt",D109:U109)</f>
        <v>0</v>
      </c>
      <c r="AF109" s="423">
        <f t="shared" ref="AF109:AF110" si="299">AD109+AE109</f>
        <v>0</v>
      </c>
    </row>
    <row r="110" spans="1:32" x14ac:dyDescent="0.2">
      <c r="A110" s="91">
        <f>ROW()</f>
        <v>110</v>
      </c>
      <c r="B110" s="95" t="s">
        <v>474</v>
      </c>
      <c r="C110" s="107" t="s">
        <v>270</v>
      </c>
      <c r="D110" s="429"/>
      <c r="E110" s="426"/>
      <c r="F110" s="423">
        <f>D110+E110</f>
        <v>0</v>
      </c>
      <c r="G110" s="429"/>
      <c r="H110" s="426"/>
      <c r="I110" s="423">
        <f>G110+H110</f>
        <v>0</v>
      </c>
      <c r="J110" s="429"/>
      <c r="K110" s="426"/>
      <c r="L110" s="423">
        <f>J110+K110</f>
        <v>0</v>
      </c>
      <c r="M110" s="429"/>
      <c r="N110" s="426"/>
      <c r="O110" s="423">
        <f>M110+N110</f>
        <v>0</v>
      </c>
      <c r="P110" s="429"/>
      <c r="Q110" s="426"/>
      <c r="R110" s="423">
        <f>P110+Q110</f>
        <v>0</v>
      </c>
      <c r="S110" s="429"/>
      <c r="T110" s="426"/>
      <c r="U110" s="423">
        <f>S110+T110</f>
        <v>0</v>
      </c>
      <c r="V110" s="431">
        <f t="shared" si="291"/>
        <v>0</v>
      </c>
      <c r="W110" s="426"/>
      <c r="X110" s="452">
        <f>V110-W110</f>
        <v>0</v>
      </c>
      <c r="Y110" s="431">
        <f t="shared" si="292"/>
        <v>0</v>
      </c>
      <c r="Z110" s="452">
        <f t="shared" si="293"/>
        <v>0</v>
      </c>
      <c r="AA110" s="431">
        <f t="shared" si="294"/>
        <v>0</v>
      </c>
      <c r="AB110" s="427">
        <f t="shared" si="295"/>
        <v>0</v>
      </c>
      <c r="AC110" s="452">
        <f t="shared" si="296"/>
        <v>0</v>
      </c>
      <c r="AD110" s="431">
        <f t="shared" si="297"/>
        <v>0</v>
      </c>
      <c r="AE110" s="427">
        <f t="shared" si="298"/>
        <v>0</v>
      </c>
      <c r="AF110" s="423">
        <f t="shared" si="299"/>
        <v>0</v>
      </c>
    </row>
    <row r="111" spans="1:32" ht="15.75" x14ac:dyDescent="0.2">
      <c r="A111" s="91">
        <f>ROW()</f>
        <v>111</v>
      </c>
      <c r="B111" s="94" t="s">
        <v>475</v>
      </c>
      <c r="C111" s="105" t="s">
        <v>355</v>
      </c>
      <c r="D111" s="430">
        <f t="shared" ref="D111:X111" si="300">D112+D113</f>
        <v>0</v>
      </c>
      <c r="E111" s="425">
        <f t="shared" si="300"/>
        <v>0</v>
      </c>
      <c r="F111" s="422">
        <f t="shared" si="300"/>
        <v>0</v>
      </c>
      <c r="G111" s="430">
        <f t="shared" si="300"/>
        <v>0</v>
      </c>
      <c r="H111" s="425">
        <f t="shared" si="300"/>
        <v>0</v>
      </c>
      <c r="I111" s="422">
        <f t="shared" si="300"/>
        <v>0</v>
      </c>
      <c r="J111" s="430">
        <f t="shared" si="300"/>
        <v>0</v>
      </c>
      <c r="K111" s="425">
        <f t="shared" si="300"/>
        <v>0</v>
      </c>
      <c r="L111" s="422">
        <f t="shared" si="300"/>
        <v>0</v>
      </c>
      <c r="M111" s="430">
        <f t="shared" si="300"/>
        <v>0</v>
      </c>
      <c r="N111" s="425">
        <f t="shared" si="300"/>
        <v>0</v>
      </c>
      <c r="O111" s="422">
        <f t="shared" si="300"/>
        <v>0</v>
      </c>
      <c r="P111" s="430">
        <f t="shared" si="300"/>
        <v>0</v>
      </c>
      <c r="Q111" s="425">
        <f t="shared" si="300"/>
        <v>0</v>
      </c>
      <c r="R111" s="422">
        <f t="shared" si="300"/>
        <v>0</v>
      </c>
      <c r="S111" s="430">
        <f t="shared" si="300"/>
        <v>0</v>
      </c>
      <c r="T111" s="425">
        <f t="shared" si="300"/>
        <v>0</v>
      </c>
      <c r="U111" s="422">
        <f t="shared" si="300"/>
        <v>0</v>
      </c>
      <c r="V111" s="430">
        <f t="shared" si="300"/>
        <v>0</v>
      </c>
      <c r="W111" s="425">
        <f t="shared" si="300"/>
        <v>0</v>
      </c>
      <c r="X111" s="451">
        <f t="shared" si="300"/>
        <v>0</v>
      </c>
      <c r="Y111" s="430">
        <f t="shared" ref="Y111:AF111" si="301">Y112+Y113</f>
        <v>0</v>
      </c>
      <c r="Z111" s="451">
        <f t="shared" si="301"/>
        <v>0</v>
      </c>
      <c r="AA111" s="430">
        <f t="shared" si="301"/>
        <v>0</v>
      </c>
      <c r="AB111" s="425">
        <f t="shared" si="301"/>
        <v>0</v>
      </c>
      <c r="AC111" s="451">
        <f t="shared" si="301"/>
        <v>0</v>
      </c>
      <c r="AD111" s="430">
        <f t="shared" si="301"/>
        <v>0</v>
      </c>
      <c r="AE111" s="425">
        <f t="shared" si="301"/>
        <v>0</v>
      </c>
      <c r="AF111" s="422">
        <f t="shared" si="301"/>
        <v>0</v>
      </c>
    </row>
    <row r="112" spans="1:32" x14ac:dyDescent="0.2">
      <c r="A112" s="91">
        <f>ROW()</f>
        <v>112</v>
      </c>
      <c r="B112" s="95" t="s">
        <v>476</v>
      </c>
      <c r="C112" s="107" t="s">
        <v>269</v>
      </c>
      <c r="D112" s="429"/>
      <c r="E112" s="426"/>
      <c r="F112" s="423">
        <f>D112+E112</f>
        <v>0</v>
      </c>
      <c r="G112" s="429"/>
      <c r="H112" s="426"/>
      <c r="I112" s="423">
        <f>G112+H112</f>
        <v>0</v>
      </c>
      <c r="J112" s="429"/>
      <c r="K112" s="426"/>
      <c r="L112" s="423">
        <f>J112+K112</f>
        <v>0</v>
      </c>
      <c r="M112" s="429"/>
      <c r="N112" s="426"/>
      <c r="O112" s="423">
        <f>M112+N112</f>
        <v>0</v>
      </c>
      <c r="P112" s="429"/>
      <c r="Q112" s="426"/>
      <c r="R112" s="423">
        <f>P112+Q112</f>
        <v>0</v>
      </c>
      <c r="S112" s="429"/>
      <c r="T112" s="426"/>
      <c r="U112" s="423">
        <f>S112+T112</f>
        <v>0</v>
      </c>
      <c r="V112" s="431">
        <f t="shared" ref="V112:V113" si="302">SUMIF($D$9:$U$9,"Summe",D112:U112)</f>
        <v>0</v>
      </c>
      <c r="W112" s="426"/>
      <c r="X112" s="452">
        <f>V112-W112</f>
        <v>0</v>
      </c>
      <c r="Y112" s="431">
        <f t="shared" ref="Y112:Y113" si="303">SUMIF($D$9:$U$9,"direkte Zuordnung",D112:U112)</f>
        <v>0</v>
      </c>
      <c r="Z112" s="452">
        <f t="shared" ref="Z112:Z113" si="304">SUMIF($D$9:$U$9,"indirekte Zuordnung",D112:U112)</f>
        <v>0</v>
      </c>
      <c r="AA112" s="431">
        <f t="shared" ref="AA112:AA113" si="305">SUMIF($D$3:$U$3,"Stromnetz - direkt",D112:U112)</f>
        <v>0</v>
      </c>
      <c r="AB112" s="427">
        <f t="shared" ref="AB112:AB113" si="306">SUMIF($D$3:$U$3,"Stromnetz - indirekt",D112:U112)</f>
        <v>0</v>
      </c>
      <c r="AC112" s="452">
        <f t="shared" ref="AC112:AC113" si="307">AA112+AB112</f>
        <v>0</v>
      </c>
      <c r="AD112" s="431">
        <f t="shared" ref="AD112:AD113" si="308">SUMIF($D$3:$U$3,"Gasnetz - direkt",D112:U112)</f>
        <v>0</v>
      </c>
      <c r="AE112" s="427">
        <f t="shared" ref="AE112:AE113" si="309">SUMIF($D$3:$U$3,"Gasnetz - indirekt",D112:U112)</f>
        <v>0</v>
      </c>
      <c r="AF112" s="423">
        <f t="shared" ref="AF112:AF113" si="310">AD112+AE112</f>
        <v>0</v>
      </c>
    </row>
    <row r="113" spans="1:32" x14ac:dyDescent="0.2">
      <c r="A113" s="91">
        <f>ROW()</f>
        <v>113</v>
      </c>
      <c r="B113" s="95" t="s">
        <v>477</v>
      </c>
      <c r="C113" s="107" t="s">
        <v>270</v>
      </c>
      <c r="D113" s="429"/>
      <c r="E113" s="426"/>
      <c r="F113" s="423">
        <f>D113+E113</f>
        <v>0</v>
      </c>
      <c r="G113" s="429"/>
      <c r="H113" s="426"/>
      <c r="I113" s="423">
        <f>G113+H113</f>
        <v>0</v>
      </c>
      <c r="J113" s="429"/>
      <c r="K113" s="426"/>
      <c r="L113" s="423">
        <f>J113+K113</f>
        <v>0</v>
      </c>
      <c r="M113" s="429"/>
      <c r="N113" s="426"/>
      <c r="O113" s="423">
        <f>M113+N113</f>
        <v>0</v>
      </c>
      <c r="P113" s="429"/>
      <c r="Q113" s="426"/>
      <c r="R113" s="423">
        <f>P113+Q113</f>
        <v>0</v>
      </c>
      <c r="S113" s="429"/>
      <c r="T113" s="426"/>
      <c r="U113" s="423">
        <f>S113+T113</f>
        <v>0</v>
      </c>
      <c r="V113" s="431">
        <f t="shared" si="302"/>
        <v>0</v>
      </c>
      <c r="W113" s="426"/>
      <c r="X113" s="452">
        <f>V113-W113</f>
        <v>0</v>
      </c>
      <c r="Y113" s="431">
        <f t="shared" si="303"/>
        <v>0</v>
      </c>
      <c r="Z113" s="452">
        <f t="shared" si="304"/>
        <v>0</v>
      </c>
      <c r="AA113" s="431">
        <f t="shared" si="305"/>
        <v>0</v>
      </c>
      <c r="AB113" s="427">
        <f t="shared" si="306"/>
        <v>0</v>
      </c>
      <c r="AC113" s="452">
        <f t="shared" si="307"/>
        <v>0</v>
      </c>
      <c r="AD113" s="431">
        <f t="shared" si="308"/>
        <v>0</v>
      </c>
      <c r="AE113" s="427">
        <f t="shared" si="309"/>
        <v>0</v>
      </c>
      <c r="AF113" s="423">
        <f t="shared" si="310"/>
        <v>0</v>
      </c>
    </row>
    <row r="114" spans="1:32" x14ac:dyDescent="0.2">
      <c r="A114" s="91">
        <f>ROW()</f>
        <v>114</v>
      </c>
      <c r="B114" s="95" t="s">
        <v>478</v>
      </c>
      <c r="C114" s="107" t="s">
        <v>14</v>
      </c>
      <c r="D114" s="431">
        <f t="shared" ref="D114:X114" si="311">D115+D116</f>
        <v>0</v>
      </c>
      <c r="E114" s="427">
        <f t="shared" si="311"/>
        <v>0</v>
      </c>
      <c r="F114" s="423">
        <f t="shared" si="311"/>
        <v>0</v>
      </c>
      <c r="G114" s="431">
        <f t="shared" si="311"/>
        <v>0</v>
      </c>
      <c r="H114" s="427">
        <f t="shared" si="311"/>
        <v>0</v>
      </c>
      <c r="I114" s="423">
        <f t="shared" si="311"/>
        <v>0</v>
      </c>
      <c r="J114" s="431">
        <f t="shared" si="311"/>
        <v>0</v>
      </c>
      <c r="K114" s="427">
        <f t="shared" si="311"/>
        <v>0</v>
      </c>
      <c r="L114" s="423">
        <f t="shared" si="311"/>
        <v>0</v>
      </c>
      <c r="M114" s="431">
        <f t="shared" si="311"/>
        <v>0</v>
      </c>
      <c r="N114" s="427">
        <f t="shared" si="311"/>
        <v>0</v>
      </c>
      <c r="O114" s="423">
        <f t="shared" si="311"/>
        <v>0</v>
      </c>
      <c r="P114" s="431">
        <f t="shared" si="311"/>
        <v>0</v>
      </c>
      <c r="Q114" s="427">
        <f t="shared" si="311"/>
        <v>0</v>
      </c>
      <c r="R114" s="423">
        <f t="shared" si="311"/>
        <v>0</v>
      </c>
      <c r="S114" s="431">
        <f t="shared" si="311"/>
        <v>0</v>
      </c>
      <c r="T114" s="427">
        <f t="shared" si="311"/>
        <v>0</v>
      </c>
      <c r="U114" s="423">
        <f t="shared" si="311"/>
        <v>0</v>
      </c>
      <c r="V114" s="431">
        <f t="shared" si="311"/>
        <v>0</v>
      </c>
      <c r="W114" s="427">
        <f t="shared" si="311"/>
        <v>0</v>
      </c>
      <c r="X114" s="452">
        <f t="shared" si="311"/>
        <v>0</v>
      </c>
      <c r="Y114" s="431">
        <f t="shared" ref="Y114:AF114" si="312">Y115+Y116</f>
        <v>0</v>
      </c>
      <c r="Z114" s="452">
        <f t="shared" si="312"/>
        <v>0</v>
      </c>
      <c r="AA114" s="431">
        <f t="shared" si="312"/>
        <v>0</v>
      </c>
      <c r="AB114" s="427">
        <f t="shared" si="312"/>
        <v>0</v>
      </c>
      <c r="AC114" s="452">
        <f t="shared" si="312"/>
        <v>0</v>
      </c>
      <c r="AD114" s="431">
        <f t="shared" si="312"/>
        <v>0</v>
      </c>
      <c r="AE114" s="427">
        <f t="shared" si="312"/>
        <v>0</v>
      </c>
      <c r="AF114" s="423">
        <f t="shared" si="312"/>
        <v>0</v>
      </c>
    </row>
    <row r="115" spans="1:32" x14ac:dyDescent="0.2">
      <c r="A115" s="91">
        <f>ROW()</f>
        <v>115</v>
      </c>
      <c r="B115" s="95" t="s">
        <v>479</v>
      </c>
      <c r="C115" s="107" t="s">
        <v>269</v>
      </c>
      <c r="D115" s="429"/>
      <c r="E115" s="426"/>
      <c r="F115" s="423">
        <f>D115+E115</f>
        <v>0</v>
      </c>
      <c r="G115" s="429"/>
      <c r="H115" s="426"/>
      <c r="I115" s="423">
        <f>G115+H115</f>
        <v>0</v>
      </c>
      <c r="J115" s="429"/>
      <c r="K115" s="426"/>
      <c r="L115" s="423">
        <f>J115+K115</f>
        <v>0</v>
      </c>
      <c r="M115" s="429"/>
      <c r="N115" s="426"/>
      <c r="O115" s="423">
        <f>M115+N115</f>
        <v>0</v>
      </c>
      <c r="P115" s="429"/>
      <c r="Q115" s="426"/>
      <c r="R115" s="423">
        <f>P115+Q115</f>
        <v>0</v>
      </c>
      <c r="S115" s="429"/>
      <c r="T115" s="426"/>
      <c r="U115" s="423">
        <f>S115+T115</f>
        <v>0</v>
      </c>
      <c r="V115" s="431">
        <f t="shared" ref="V115:V118" si="313">SUMIF($D$9:$U$9,"Summe",D115:U115)</f>
        <v>0</v>
      </c>
      <c r="W115" s="426"/>
      <c r="X115" s="452">
        <f>V115-W115</f>
        <v>0</v>
      </c>
      <c r="Y115" s="431">
        <f t="shared" ref="Y115:Y118" si="314">SUMIF($D$9:$U$9,"direkte Zuordnung",D115:U115)</f>
        <v>0</v>
      </c>
      <c r="Z115" s="452">
        <f t="shared" ref="Z115:Z118" si="315">SUMIF($D$9:$U$9,"indirekte Zuordnung",D115:U115)</f>
        <v>0</v>
      </c>
      <c r="AA115" s="431">
        <f t="shared" ref="AA115:AA118" si="316">SUMIF($D$3:$U$3,"Stromnetz - direkt",D115:U115)</f>
        <v>0</v>
      </c>
      <c r="AB115" s="427">
        <f t="shared" ref="AB115:AB118" si="317">SUMIF($D$3:$U$3,"Stromnetz - indirekt",D115:U115)</f>
        <v>0</v>
      </c>
      <c r="AC115" s="452">
        <f t="shared" ref="AC115:AC118" si="318">AA115+AB115</f>
        <v>0</v>
      </c>
      <c r="AD115" s="431">
        <f t="shared" ref="AD115:AD118" si="319">SUMIF($D$3:$U$3,"Gasnetz - direkt",D115:U115)</f>
        <v>0</v>
      </c>
      <c r="AE115" s="427">
        <f t="shared" ref="AE115:AE118" si="320">SUMIF($D$3:$U$3,"Gasnetz - indirekt",D115:U115)</f>
        <v>0</v>
      </c>
      <c r="AF115" s="423">
        <f t="shared" ref="AF115:AF118" si="321">AD115+AE115</f>
        <v>0</v>
      </c>
    </row>
    <row r="116" spans="1:32" x14ac:dyDescent="0.2">
      <c r="A116" s="91">
        <f>ROW()</f>
        <v>116</v>
      </c>
      <c r="B116" s="95" t="s">
        <v>480</v>
      </c>
      <c r="C116" s="107" t="s">
        <v>270</v>
      </c>
      <c r="D116" s="429"/>
      <c r="E116" s="426"/>
      <c r="F116" s="423">
        <f>D116+E116</f>
        <v>0</v>
      </c>
      <c r="G116" s="429"/>
      <c r="H116" s="426"/>
      <c r="I116" s="423">
        <f>G116+H116</f>
        <v>0</v>
      </c>
      <c r="J116" s="429"/>
      <c r="K116" s="426"/>
      <c r="L116" s="423">
        <f>J116+K116</f>
        <v>0</v>
      </c>
      <c r="M116" s="429"/>
      <c r="N116" s="426"/>
      <c r="O116" s="423">
        <f>M116+N116</f>
        <v>0</v>
      </c>
      <c r="P116" s="429"/>
      <c r="Q116" s="426"/>
      <c r="R116" s="423">
        <f>P116+Q116</f>
        <v>0</v>
      </c>
      <c r="S116" s="429"/>
      <c r="T116" s="426"/>
      <c r="U116" s="423">
        <f>S116+T116</f>
        <v>0</v>
      </c>
      <c r="V116" s="431">
        <f t="shared" si="313"/>
        <v>0</v>
      </c>
      <c r="W116" s="426"/>
      <c r="X116" s="452">
        <f>V116-W116</f>
        <v>0</v>
      </c>
      <c r="Y116" s="431">
        <f t="shared" si="314"/>
        <v>0</v>
      </c>
      <c r="Z116" s="452">
        <f t="shared" si="315"/>
        <v>0</v>
      </c>
      <c r="AA116" s="431">
        <f t="shared" si="316"/>
        <v>0</v>
      </c>
      <c r="AB116" s="427">
        <f t="shared" si="317"/>
        <v>0</v>
      </c>
      <c r="AC116" s="452">
        <f t="shared" si="318"/>
        <v>0</v>
      </c>
      <c r="AD116" s="431">
        <f t="shared" si="319"/>
        <v>0</v>
      </c>
      <c r="AE116" s="427">
        <f t="shared" si="320"/>
        <v>0</v>
      </c>
      <c r="AF116" s="423">
        <f t="shared" si="321"/>
        <v>0</v>
      </c>
    </row>
    <row r="117" spans="1:32" ht="15.75" x14ac:dyDescent="0.2">
      <c r="A117" s="91">
        <f>ROW()</f>
        <v>117</v>
      </c>
      <c r="B117" s="94" t="s">
        <v>176</v>
      </c>
      <c r="C117" s="105" t="s">
        <v>453</v>
      </c>
      <c r="D117" s="428"/>
      <c r="E117" s="424"/>
      <c r="F117" s="422">
        <f>D117+E117</f>
        <v>0</v>
      </c>
      <c r="G117" s="428"/>
      <c r="H117" s="424"/>
      <c r="I117" s="422">
        <f>G117+H117</f>
        <v>0</v>
      </c>
      <c r="J117" s="428"/>
      <c r="K117" s="424"/>
      <c r="L117" s="422">
        <f>J117+K117</f>
        <v>0</v>
      </c>
      <c r="M117" s="428"/>
      <c r="N117" s="424"/>
      <c r="O117" s="422">
        <f>M117+N117</f>
        <v>0</v>
      </c>
      <c r="P117" s="428"/>
      <c r="Q117" s="424"/>
      <c r="R117" s="422">
        <f>P117+Q117</f>
        <v>0</v>
      </c>
      <c r="S117" s="428"/>
      <c r="T117" s="424"/>
      <c r="U117" s="422">
        <f>S117+T117</f>
        <v>0</v>
      </c>
      <c r="V117" s="430">
        <f t="shared" si="313"/>
        <v>0</v>
      </c>
      <c r="W117" s="424"/>
      <c r="X117" s="451">
        <f>V117-W117</f>
        <v>0</v>
      </c>
      <c r="Y117" s="430">
        <f t="shared" si="314"/>
        <v>0</v>
      </c>
      <c r="Z117" s="451">
        <f t="shared" si="315"/>
        <v>0</v>
      </c>
      <c r="AA117" s="430">
        <f t="shared" si="316"/>
        <v>0</v>
      </c>
      <c r="AB117" s="425">
        <f t="shared" si="317"/>
        <v>0</v>
      </c>
      <c r="AC117" s="451">
        <f t="shared" si="318"/>
        <v>0</v>
      </c>
      <c r="AD117" s="430">
        <f t="shared" si="319"/>
        <v>0</v>
      </c>
      <c r="AE117" s="425">
        <f t="shared" si="320"/>
        <v>0</v>
      </c>
      <c r="AF117" s="422">
        <f t="shared" si="321"/>
        <v>0</v>
      </c>
    </row>
    <row r="118" spans="1:32" ht="15.75" x14ac:dyDescent="0.2">
      <c r="A118" s="91">
        <f>ROW()</f>
        <v>118</v>
      </c>
      <c r="B118" s="94" t="s">
        <v>181</v>
      </c>
      <c r="C118" s="105" t="s">
        <v>356</v>
      </c>
      <c r="D118" s="428"/>
      <c r="E118" s="424"/>
      <c r="F118" s="422">
        <f>D118+E118</f>
        <v>0</v>
      </c>
      <c r="G118" s="428"/>
      <c r="H118" s="424"/>
      <c r="I118" s="422">
        <f>G118+H118</f>
        <v>0</v>
      </c>
      <c r="J118" s="428"/>
      <c r="K118" s="424"/>
      <c r="L118" s="422">
        <f>J118+K118</f>
        <v>0</v>
      </c>
      <c r="M118" s="428"/>
      <c r="N118" s="424"/>
      <c r="O118" s="422">
        <f>M118+N118</f>
        <v>0</v>
      </c>
      <c r="P118" s="428"/>
      <c r="Q118" s="424"/>
      <c r="R118" s="422">
        <f>P118+Q118</f>
        <v>0</v>
      </c>
      <c r="S118" s="428"/>
      <c r="T118" s="424"/>
      <c r="U118" s="422">
        <f>S118+T118</f>
        <v>0</v>
      </c>
      <c r="V118" s="430">
        <f t="shared" si="313"/>
        <v>0</v>
      </c>
      <c r="W118" s="424"/>
      <c r="X118" s="451">
        <f>V118-W118</f>
        <v>0</v>
      </c>
      <c r="Y118" s="430">
        <f t="shared" si="314"/>
        <v>0</v>
      </c>
      <c r="Z118" s="451">
        <f t="shared" si="315"/>
        <v>0</v>
      </c>
      <c r="AA118" s="430">
        <f t="shared" si="316"/>
        <v>0</v>
      </c>
      <c r="AB118" s="425">
        <f t="shared" si="317"/>
        <v>0</v>
      </c>
      <c r="AC118" s="451">
        <f t="shared" si="318"/>
        <v>0</v>
      </c>
      <c r="AD118" s="430">
        <f t="shared" si="319"/>
        <v>0</v>
      </c>
      <c r="AE118" s="425">
        <f t="shared" si="320"/>
        <v>0</v>
      </c>
      <c r="AF118" s="422">
        <f t="shared" si="321"/>
        <v>0</v>
      </c>
    </row>
    <row r="119" spans="1:32" ht="16.5" thickBot="1" x14ac:dyDescent="0.25">
      <c r="A119" s="102">
        <f>ROW()</f>
        <v>119</v>
      </c>
      <c r="B119" s="103" t="s">
        <v>208</v>
      </c>
      <c r="C119" s="109" t="s">
        <v>357</v>
      </c>
      <c r="D119" s="444">
        <f>D74+D75+D83+D87+D117+D118</f>
        <v>0</v>
      </c>
      <c r="E119" s="445">
        <f t="shared" ref="E119:X119" si="322">E74+E75+E83+E87+E117+E118</f>
        <v>0</v>
      </c>
      <c r="F119" s="446">
        <f t="shared" si="322"/>
        <v>0</v>
      </c>
      <c r="G119" s="444">
        <f t="shared" si="322"/>
        <v>0</v>
      </c>
      <c r="H119" s="445">
        <f t="shared" si="322"/>
        <v>0</v>
      </c>
      <c r="I119" s="446">
        <f t="shared" si="322"/>
        <v>0</v>
      </c>
      <c r="J119" s="444">
        <f t="shared" si="322"/>
        <v>0</v>
      </c>
      <c r="K119" s="445">
        <f t="shared" si="322"/>
        <v>0</v>
      </c>
      <c r="L119" s="446">
        <f t="shared" si="322"/>
        <v>0</v>
      </c>
      <c r="M119" s="444">
        <f t="shared" si="322"/>
        <v>0</v>
      </c>
      <c r="N119" s="445">
        <f t="shared" si="322"/>
        <v>0</v>
      </c>
      <c r="O119" s="446">
        <f t="shared" si="322"/>
        <v>0</v>
      </c>
      <c r="P119" s="444">
        <f t="shared" si="322"/>
        <v>0</v>
      </c>
      <c r="Q119" s="445">
        <f t="shared" si="322"/>
        <v>0</v>
      </c>
      <c r="R119" s="446">
        <f t="shared" si="322"/>
        <v>0</v>
      </c>
      <c r="S119" s="444">
        <f t="shared" si="322"/>
        <v>0</v>
      </c>
      <c r="T119" s="445">
        <f t="shared" si="322"/>
        <v>0</v>
      </c>
      <c r="U119" s="446">
        <f t="shared" si="322"/>
        <v>0</v>
      </c>
      <c r="V119" s="444">
        <f t="shared" si="322"/>
        <v>0</v>
      </c>
      <c r="W119" s="445">
        <f t="shared" si="322"/>
        <v>0</v>
      </c>
      <c r="X119" s="454">
        <f t="shared" si="322"/>
        <v>0</v>
      </c>
      <c r="Y119" s="444">
        <f t="shared" ref="Y119:AF119" si="323">Y74+Y75+Y83+Y87+Y117+Y118</f>
        <v>0</v>
      </c>
      <c r="Z119" s="454">
        <f t="shared" si="323"/>
        <v>0</v>
      </c>
      <c r="AA119" s="444">
        <f t="shared" si="323"/>
        <v>0</v>
      </c>
      <c r="AB119" s="445">
        <f t="shared" si="323"/>
        <v>0</v>
      </c>
      <c r="AC119" s="454">
        <f t="shared" si="323"/>
        <v>0</v>
      </c>
      <c r="AD119" s="444">
        <f t="shared" si="323"/>
        <v>0</v>
      </c>
      <c r="AE119" s="445">
        <f t="shared" si="323"/>
        <v>0</v>
      </c>
      <c r="AF119" s="446">
        <f t="shared" si="323"/>
        <v>0</v>
      </c>
    </row>
  </sheetData>
  <sheetProtection formatCells="0" formatColumns="0" formatRows="0" insertColumns="0"/>
  <mergeCells count="30">
    <mergeCell ref="M7:O7"/>
    <mergeCell ref="M8:O8"/>
    <mergeCell ref="B4:B10"/>
    <mergeCell ref="D6:F6"/>
    <mergeCell ref="G6:I6"/>
    <mergeCell ref="J6:L6"/>
    <mergeCell ref="M6:O6"/>
    <mergeCell ref="J7:L7"/>
    <mergeCell ref="J8:L8"/>
    <mergeCell ref="G7:I7"/>
    <mergeCell ref="G8:I8"/>
    <mergeCell ref="J5:L5"/>
    <mergeCell ref="M5:O5"/>
    <mergeCell ref="A4:A10"/>
    <mergeCell ref="D7:F7"/>
    <mergeCell ref="D8:F8"/>
    <mergeCell ref="D5:F5"/>
    <mergeCell ref="G5:I5"/>
    <mergeCell ref="AD5:AF8"/>
    <mergeCell ref="S7:U7"/>
    <mergeCell ref="S8:U8"/>
    <mergeCell ref="S6:U6"/>
    <mergeCell ref="P5:R5"/>
    <mergeCell ref="S5:U5"/>
    <mergeCell ref="V5:X8"/>
    <mergeCell ref="Y5:Z8"/>
    <mergeCell ref="AA5:AC8"/>
    <mergeCell ref="P7:R7"/>
    <mergeCell ref="P8:R8"/>
    <mergeCell ref="P6:R6"/>
  </mergeCells>
  <phoneticPr fontId="7" type="noConversion"/>
  <pageMargins left="0.39370078740157483" right="0.39370078740157483" top="0.39370078740157483" bottom="0.39370078740157483" header="0.19685039370078741" footer="0.19685039370078741"/>
  <pageSetup paperSize="8" scale="63" fitToWidth="0" fitToHeight="2" orientation="landscape" r:id="rId1"/>
  <headerFooter alignWithMargins="0">
    <oddHeader>&amp;L&amp;8EHB Kostenschlüsselung&amp;C&amp;"Arial,Fett"&amp;8Bilanz - 1. Schlüsselung</oddHeader>
    <oddFooter>&amp;L&amp;8&amp;P/&amp;N&amp;R&amp;8&amp;A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5</vt:i4>
      </vt:variant>
    </vt:vector>
  </HeadingPairs>
  <TitlesOfParts>
    <vt:vector size="17" baseType="lpstr">
      <vt:lpstr>Allgemeine Informationen</vt:lpstr>
      <vt:lpstr>Unternehmensbeschreibung</vt:lpstr>
      <vt:lpstr>Kostenstellenplan</vt:lpstr>
      <vt:lpstr>BAB - 1. Schlüsselung</vt:lpstr>
      <vt:lpstr>Darlegung BAB-1.Schlüsselung</vt:lpstr>
      <vt:lpstr>Umlageschlüssel</vt:lpstr>
      <vt:lpstr>ILV</vt:lpstr>
      <vt:lpstr>BAB - 2. Schlüsselung</vt:lpstr>
      <vt:lpstr>Bilanz - 1. Schlüsselung</vt:lpstr>
      <vt:lpstr>Darlegung Bilanz-1.Schlüsselung</vt:lpstr>
      <vt:lpstr>Bilanz - 2. Schlüsselung</vt:lpstr>
      <vt:lpstr>Änderungen Schlüssel &amp; ILV</vt:lpstr>
      <vt:lpstr>'BAB - 1. Schlüsselung'!Drucktitel</vt:lpstr>
      <vt:lpstr>'BAB - 2. Schlüsselung'!Drucktitel</vt:lpstr>
      <vt:lpstr>'Bilanz - 1. Schlüsselung'!Drucktitel</vt:lpstr>
      <vt:lpstr>'Bilanz - 2. Schlüsselung'!Drucktitel</vt:lpstr>
      <vt:lpstr>ILV!Drucktitel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Steinbach, Manuel (UM)</dc:creator>
  <cp:lastModifiedBy>sbh</cp:lastModifiedBy>
  <cp:lastPrinted>2012-06-08T15:05:37Z</cp:lastPrinted>
  <dcterms:created xsi:type="dcterms:W3CDTF">2010-04-29T12:24:03Z</dcterms:created>
  <dcterms:modified xsi:type="dcterms:W3CDTF">2015-05-22T15:55:23Z</dcterms:modified>
</cp:coreProperties>
</file>